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pille.lomps\AppData\Local\Microsoft\Windows\INetCache\Content.Outlook\TYXFJSX0\"/>
    </mc:Choice>
  </mc:AlternateContent>
  <bookViews>
    <workbookView xWindow="0" yWindow="0" windowWidth="28800" windowHeight="11610" tabRatio="740" activeTab="1" xr2:uid="{00000000-000D-0000-FFFF-FFFF00000000}"/>
  </bookViews>
  <sheets>
    <sheet name="Kirjeldus" sheetId="7" r:id="rId1"/>
    <sheet name="Aruandesse2016" sheetId="12" r:id="rId2"/>
    <sheet name="Aruandesse2015" sheetId="8" r:id="rId3"/>
  </sheets>
  <calcPr calcId="171027"/>
</workbook>
</file>

<file path=xl/calcChain.xml><?xml version="1.0" encoding="utf-8"?>
<calcChain xmlns="http://schemas.openxmlformats.org/spreadsheetml/2006/main">
  <c r="L29" i="12" l="1"/>
  <c r="N29" i="12" s="1"/>
  <c r="L28" i="12"/>
  <c r="N28" i="12" s="1"/>
  <c r="L26" i="12"/>
  <c r="N26" i="12" s="1"/>
  <c r="L23" i="12"/>
  <c r="N23" i="12" s="1"/>
  <c r="L20" i="12"/>
  <c r="N20" i="12" s="1"/>
  <c r="L19" i="12"/>
  <c r="N19" i="12" s="1"/>
  <c r="L12" i="12"/>
  <c r="N12" i="12" s="1"/>
  <c r="K12" i="12"/>
  <c r="M12" i="12" s="1"/>
  <c r="L24" i="12"/>
  <c r="N24" i="12" s="1"/>
  <c r="K23" i="12"/>
  <c r="M23" i="12" s="1"/>
  <c r="L32" i="12"/>
  <c r="N32" i="12" s="1"/>
  <c r="K32" i="12"/>
  <c r="M32" i="12" s="1"/>
  <c r="L31" i="12"/>
  <c r="N31" i="12" s="1"/>
  <c r="K31" i="12"/>
  <c r="M31" i="12" s="1"/>
  <c r="L30" i="12"/>
  <c r="N30" i="12" s="1"/>
  <c r="K30" i="12"/>
  <c r="M30" i="12" s="1"/>
  <c r="K29" i="12"/>
  <c r="M29" i="12" s="1"/>
  <c r="K28" i="12"/>
  <c r="M28" i="12" s="1"/>
  <c r="L27" i="12"/>
  <c r="N27" i="12" s="1"/>
  <c r="K27" i="12"/>
  <c r="M27" i="12" s="1"/>
  <c r="K26" i="12"/>
  <c r="M26" i="12" s="1"/>
  <c r="L25" i="12"/>
  <c r="N25" i="12" s="1"/>
  <c r="K25" i="12"/>
  <c r="M25" i="12" s="1"/>
  <c r="K24" i="12"/>
  <c r="M24" i="12" s="1"/>
  <c r="L22" i="12"/>
  <c r="N22" i="12" s="1"/>
  <c r="K22" i="12"/>
  <c r="M22" i="12" s="1"/>
  <c r="L21" i="12"/>
  <c r="N21" i="12" s="1"/>
  <c r="K21" i="12"/>
  <c r="M21" i="12" s="1"/>
  <c r="K20" i="12"/>
  <c r="M20" i="12" s="1"/>
  <c r="K19" i="12"/>
  <c r="M19" i="12" s="1"/>
  <c r="L18" i="12"/>
  <c r="N18" i="12" s="1"/>
  <c r="K18" i="12"/>
  <c r="M18" i="12" s="1"/>
  <c r="L17" i="12"/>
  <c r="N17" i="12" s="1"/>
  <c r="K17" i="12"/>
  <c r="M17" i="12" s="1"/>
  <c r="L16" i="12"/>
  <c r="N16" i="12" s="1"/>
  <c r="K16" i="12"/>
  <c r="M16" i="12" s="1"/>
  <c r="L15" i="12"/>
  <c r="N15" i="12" s="1"/>
  <c r="K15" i="12"/>
  <c r="M15" i="12" s="1"/>
  <c r="L14" i="12"/>
  <c r="N14" i="12" s="1"/>
  <c r="K14" i="12"/>
  <c r="M14" i="12" s="1"/>
  <c r="L13" i="12"/>
  <c r="N13" i="12" s="1"/>
  <c r="K13" i="12"/>
  <c r="M13" i="12" s="1"/>
  <c r="L11" i="12"/>
  <c r="N11" i="12" s="1"/>
  <c r="K11" i="12"/>
  <c r="M11" i="12" s="1"/>
  <c r="L10" i="12"/>
  <c r="N10" i="12" s="1"/>
  <c r="K10" i="12"/>
  <c r="M10" i="12" s="1"/>
  <c r="H13" i="12" l="1"/>
  <c r="H25" i="12" l="1"/>
  <c r="H24" i="12"/>
  <c r="H22" i="12"/>
  <c r="H15" i="12"/>
  <c r="H21" i="12"/>
  <c r="H31" i="12"/>
  <c r="H18" i="12"/>
  <c r="H12" i="12"/>
  <c r="H28" i="12"/>
  <c r="H23" i="12"/>
  <c r="H20" i="12"/>
  <c r="H11" i="12"/>
  <c r="H27" i="12"/>
  <c r="H10" i="12"/>
  <c r="H16" i="12"/>
  <c r="H26" i="12"/>
  <c r="H29" i="12"/>
  <c r="H30" i="12"/>
  <c r="H14" i="12"/>
  <c r="H17" i="12"/>
  <c r="H19" i="12"/>
  <c r="G11" i="8" l="1"/>
  <c r="G15" i="8"/>
  <c r="G19" i="8"/>
  <c r="G23" i="8"/>
  <c r="G27" i="8"/>
  <c r="G31" i="8"/>
  <c r="G13" i="8"/>
  <c r="G21" i="8"/>
  <c r="G29" i="8"/>
  <c r="G18" i="8"/>
  <c r="G26" i="8"/>
  <c r="G12" i="8"/>
  <c r="G16" i="8"/>
  <c r="G20" i="8"/>
  <c r="G24" i="8"/>
  <c r="G28" i="8"/>
  <c r="G10" i="8"/>
  <c r="G17" i="8"/>
  <c r="G25" i="8"/>
  <c r="G14" i="8"/>
  <c r="G22" i="8"/>
  <c r="G30" i="8"/>
</calcChain>
</file>

<file path=xl/sharedStrings.xml><?xml version="1.0" encoding="utf-8"?>
<sst xmlns="http://schemas.openxmlformats.org/spreadsheetml/2006/main" count="92" uniqueCount="64">
  <si>
    <t>Haiglaliik</t>
  </si>
  <si>
    <t>Haigla</t>
  </si>
  <si>
    <t>Piirkondlikud</t>
  </si>
  <si>
    <t>PERH</t>
  </si>
  <si>
    <t>TÜK</t>
  </si>
  <si>
    <t>TLH</t>
  </si>
  <si>
    <t>piirkH</t>
  </si>
  <si>
    <t>Keskhaiglad</t>
  </si>
  <si>
    <t>ITKH</t>
  </si>
  <si>
    <t>LTKH</t>
  </si>
  <si>
    <t>IVKH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</si>
  <si>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</si>
  <si>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</si>
  <si>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</si>
  <si>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</si>
  <si>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</si>
  <si>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</si>
  <si>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</si>
  <si>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</si>
  <si>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</si>
  <si>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</si>
  <si>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</si>
  <si>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Rapla</t>
  </si>
  <si>
    <t>Valga</t>
  </si>
  <si>
    <t>Viljandi</t>
  </si>
  <si>
    <t>üldH</t>
  </si>
  <si>
    <t>Kokku:</t>
  </si>
  <si>
    <t xml:space="preserve">Kirurgia indikaator 7: Operatsioonijärgne 30 päeva suremus
</t>
  </si>
  <si>
    <t>Rakvere</t>
  </si>
  <si>
    <t>2015.a. Statsionaarsel ravil operatsiooni saanud patsientide arv (aasta viimase operatsiooni raviarve järgi)</t>
  </si>
  <si>
    <t>2015.a. patsientide arv, kes on surnud 30 päeva jooksul peale aasta viimast operatsiooni</t>
  </si>
  <si>
    <t>Vilj</t>
  </si>
  <si>
    <t>2016.a. patsientide arv, kes on surnud 30 päeva jooksul peale aasta viimast operatsiooni</t>
  </si>
  <si>
    <t>2016.a. statsionaarsel ravil operatsiooni saanud patsientide arv (aasta viimase operatsiooni raviarve järgi)</t>
  </si>
  <si>
    <t>95% usaldusvahemik</t>
  </si>
  <si>
    <t>3,1-3,8%</t>
  </si>
  <si>
    <t>1,9-2,3%</t>
  </si>
  <si>
    <t>0,03-0,4%</t>
  </si>
  <si>
    <t>2,3-2,7%</t>
  </si>
  <si>
    <t>1,0-1,4%</t>
  </si>
  <si>
    <t>0,7-1,2%</t>
  </si>
  <si>
    <t>2,7-3,9%</t>
  </si>
  <si>
    <t>1,8-2,7%</t>
  </si>
  <si>
    <t>1,4-1,7%</t>
  </si>
  <si>
    <t>1,1-3,0%</t>
  </si>
  <si>
    <t>1,7-4,0%</t>
  </si>
  <si>
    <t>1,4-3,8%</t>
  </si>
  <si>
    <t>1,4-5,3%</t>
  </si>
  <si>
    <t>1,6-3,0%</t>
  </si>
  <si>
    <t>0,2-2,9%</t>
  </si>
  <si>
    <t>1,9-3,6%</t>
  </si>
  <si>
    <t>0,2-3,7%</t>
  </si>
  <si>
    <t>1,9-6,6%</t>
  </si>
  <si>
    <t>1,3-3,5%</t>
  </si>
  <si>
    <t>1,9-2,6%</t>
  </si>
  <si>
    <t>2,0-2,2%</t>
  </si>
  <si>
    <t>alumine usaldusvahemik</t>
  </si>
  <si>
    <t>ülemine usaldusvahemik</t>
  </si>
  <si>
    <t>alumise usaldusvahemiku erinevus sagedusest</t>
  </si>
  <si>
    <t>ülemise usaldusvahemiku erinevus sagedusest</t>
  </si>
  <si>
    <t>0,0-3,7%</t>
  </si>
  <si>
    <t>0,0-4,9%</t>
  </si>
  <si>
    <t>2016.a. patsientide osakaal, kes on surnud 30 päeva jooksul peale aasta viimast operatsiooni</t>
  </si>
  <si>
    <t>2015.a. patsientide osakaal, kes on surnud 30 päeva jooksul peale aasta viimast operatsiooni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</si>
</sst>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4" tint="-0.249977111117893"/>
      <name val="Calibri"/>
      <family val="2"/>
      <scheme val="minor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48">
    <xf numFmtId="0" fontId="0" fillId="0" borderId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" applyNumberFormat="0" applyAlignment="0" applyProtection="0"/>
    <xf numFmtId="0" fontId="17" fillId="15" borderId="2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23" fillId="0" borderId="6" applyNumberFormat="0" applyFill="0" applyAlignment="0" applyProtection="0"/>
    <xf numFmtId="0" fontId="23" fillId="21" borderId="0" applyNumberFormat="0" applyBorder="0" applyAlignment="0" applyProtection="0"/>
    <xf numFmtId="0" fontId="6" fillId="20" borderId="1" applyNumberFormat="0" applyFont="0" applyAlignment="0" applyProtection="0"/>
    <xf numFmtId="0" fontId="24" fillId="23" borderId="7" applyNumberFormat="0" applyAlignment="0" applyProtection="0"/>
    <xf numFmtId="4" fontId="6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6" fillId="28" borderId="1" applyNumberFormat="0" applyProtection="0">
      <alignment horizontal="left" vertical="center" indent="1"/>
    </xf>
    <xf numFmtId="0" fontId="10" fillId="27" borderId="8" applyNumberFormat="0" applyProtection="0">
      <alignment horizontal="left" vertical="top" indent="1"/>
    </xf>
    <xf numFmtId="4" fontId="6" fillId="29" borderId="1" applyNumberFormat="0" applyProtection="0">
      <alignment horizontal="left" vertical="center" indent="1"/>
    </xf>
    <xf numFmtId="4" fontId="6" fillId="30" borderId="1" applyNumberFormat="0" applyProtection="0">
      <alignment horizontal="right" vertical="center"/>
    </xf>
    <xf numFmtId="4" fontId="6" fillId="31" borderId="1" applyNumberFormat="0" applyProtection="0">
      <alignment horizontal="right" vertical="center"/>
    </xf>
    <xf numFmtId="4" fontId="6" fillId="32" borderId="9" applyNumberFormat="0" applyProtection="0">
      <alignment horizontal="right" vertical="center"/>
    </xf>
    <xf numFmtId="4" fontId="6" fillId="33" borderId="1" applyNumberFormat="0" applyProtection="0">
      <alignment horizontal="right" vertical="center"/>
    </xf>
    <xf numFmtId="4" fontId="6" fillId="34" borderId="1" applyNumberFormat="0" applyProtection="0">
      <alignment horizontal="right" vertical="center"/>
    </xf>
    <xf numFmtId="4" fontId="6" fillId="35" borderId="1" applyNumberFormat="0" applyProtection="0">
      <alignment horizontal="right" vertical="center"/>
    </xf>
    <xf numFmtId="4" fontId="6" fillId="36" borderId="1" applyNumberFormat="0" applyProtection="0">
      <alignment horizontal="right" vertical="center"/>
    </xf>
    <xf numFmtId="4" fontId="6" fillId="37" borderId="1" applyNumberFormat="0" applyProtection="0">
      <alignment horizontal="right" vertical="center"/>
    </xf>
    <xf numFmtId="4" fontId="6" fillId="38" borderId="1" applyNumberFormat="0" applyProtection="0">
      <alignment horizontal="right" vertical="center"/>
    </xf>
    <xf numFmtId="4" fontId="6" fillId="39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6" fillId="41" borderId="1" applyNumberFormat="0" applyProtection="0">
      <alignment horizontal="right" vertical="center"/>
    </xf>
    <xf numFmtId="4" fontId="6" fillId="42" borderId="9" applyNumberFormat="0" applyProtection="0">
      <alignment horizontal="left" vertical="center" indent="1"/>
    </xf>
    <xf numFmtId="4" fontId="6" fillId="41" borderId="9" applyNumberFormat="0" applyProtection="0">
      <alignment horizontal="left" vertical="center" indent="1"/>
    </xf>
    <xf numFmtId="0" fontId="6" fillId="43" borderId="1" applyNumberFormat="0" applyProtection="0">
      <alignment horizontal="left" vertical="center" indent="1"/>
    </xf>
    <xf numFmtId="0" fontId="6" fillId="40" borderId="8" applyNumberFormat="0" applyProtection="0">
      <alignment horizontal="left" vertical="top" indent="1"/>
    </xf>
    <xf numFmtId="0" fontId="6" fillId="44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0" fontId="6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0" fontId="6" fillId="42" borderId="1" applyNumberFormat="0" applyProtection="0">
      <alignment horizontal="left" vertical="center" indent="1"/>
    </xf>
    <xf numFmtId="0" fontId="6" fillId="42" borderId="8" applyNumberFormat="0" applyProtection="0">
      <alignment horizontal="left" vertical="top" indent="1"/>
    </xf>
    <xf numFmtId="0" fontId="6" fillId="46" borderId="10" applyNumberFormat="0">
      <protection locked="0"/>
    </xf>
    <xf numFmtId="0" fontId="7" fillId="40" borderId="11" applyBorder="0"/>
    <xf numFmtId="4" fontId="8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8" fillId="43" borderId="8" applyNumberFormat="0" applyProtection="0">
      <alignment horizontal="left" vertical="center" indent="1"/>
    </xf>
    <xf numFmtId="0" fontId="8" fillId="47" borderId="8" applyNumberFormat="0" applyProtection="0">
      <alignment horizontal="left" vertical="top" indent="1"/>
    </xf>
    <xf numFmtId="4" fontId="6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6" fillId="29" borderId="1" applyNumberFormat="0" applyProtection="0">
      <alignment horizontal="left" vertical="center" indent="1"/>
    </xf>
    <xf numFmtId="0" fontId="8" fillId="41" borderId="8" applyNumberFormat="0" applyProtection="0">
      <alignment horizontal="left" vertical="top" indent="1"/>
    </xf>
    <xf numFmtId="4" fontId="11" fillId="50" borderId="9" applyNumberFormat="0" applyProtection="0">
      <alignment horizontal="left" vertical="center" indent="1"/>
    </xf>
    <xf numFmtId="0" fontId="6" fillId="51" borderId="12"/>
    <xf numFmtId="4" fontId="12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8" fillId="2" borderId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32" fillId="2" borderId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12" xfId="0" applyBorder="1"/>
    <xf numFmtId="0" fontId="1" fillId="0" borderId="12" xfId="0" applyFont="1" applyBorder="1"/>
    <xf numFmtId="3" fontId="29" fillId="0" borderId="12" xfId="0" applyNumberFormat="1" applyFont="1" applyBorder="1"/>
    <xf numFmtId="3" fontId="0" fillId="0" borderId="12" xfId="0" applyNumberFormat="1" applyBorder="1"/>
    <xf numFmtId="9" fontId="0" fillId="0" borderId="12" xfId="0" applyNumberFormat="1" applyBorder="1"/>
    <xf numFmtId="9" fontId="29" fillId="0" borderId="12" xfId="0" applyNumberFormat="1" applyFont="1" applyBorder="1"/>
    <xf numFmtId="9" fontId="30" fillId="0" borderId="0" xfId="0" applyNumberFormat="1" applyFont="1"/>
    <xf numFmtId="0" fontId="0" fillId="0" borderId="0" xfId="0" applyAlignment="1">
      <alignment vertical="top" wrapText="1"/>
    </xf>
    <xf numFmtId="164" fontId="0" fillId="0" borderId="12" xfId="0" applyNumberFormat="1" applyBorder="1"/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148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09" xr:uid="{00000000-0005-0000-0000-000003000000}"/>
    <cellStyle name="Accent1 11" xfId="145" xr:uid="{00000000-0005-0000-0000-000004000000}"/>
    <cellStyle name="Accent1 12" xfId="147" xr:uid="{00000000-0005-0000-0000-000005000000}"/>
    <cellStyle name="Accent1 2" xfId="2" xr:uid="{00000000-0005-0000-0000-000006000000}"/>
    <cellStyle name="Accent1 3" xfId="87" xr:uid="{00000000-0005-0000-0000-000007000000}"/>
    <cellStyle name="Accent1 4" xfId="102" xr:uid="{00000000-0005-0000-0000-000008000000}"/>
    <cellStyle name="Accent1 5" xfId="104" xr:uid="{00000000-0005-0000-0000-000009000000}"/>
    <cellStyle name="Accent1 6" xfId="106" xr:uid="{00000000-0005-0000-0000-00000A000000}"/>
    <cellStyle name="Accent1 7" xfId="136" xr:uid="{00000000-0005-0000-0000-00000B000000}"/>
    <cellStyle name="Accent1 8" xfId="138" xr:uid="{00000000-0005-0000-0000-00000C000000}"/>
    <cellStyle name="Accent1 9" xfId="140" xr:uid="{00000000-0005-0000-0000-00000D000000}"/>
    <cellStyle name="Accent2 - 20%" xfId="7" xr:uid="{00000000-0005-0000-0000-00000E000000}"/>
    <cellStyle name="Accent2 - 40%" xfId="8" xr:uid="{00000000-0005-0000-0000-00000F000000}"/>
    <cellStyle name="Accent2 - 60%" xfId="9" xr:uid="{00000000-0005-0000-0000-000010000000}"/>
    <cellStyle name="Accent2 10" xfId="113" xr:uid="{00000000-0005-0000-0000-000011000000}"/>
    <cellStyle name="Accent2 11" xfId="144" xr:uid="{00000000-0005-0000-0000-000012000000}"/>
    <cellStyle name="Accent2 12" xfId="146" xr:uid="{00000000-0005-0000-0000-000013000000}"/>
    <cellStyle name="Accent2 2" xfId="6" xr:uid="{00000000-0005-0000-0000-000014000000}"/>
    <cellStyle name="Accent2 3" xfId="89" xr:uid="{00000000-0005-0000-0000-000015000000}"/>
    <cellStyle name="Accent2 4" xfId="101" xr:uid="{00000000-0005-0000-0000-000016000000}"/>
    <cellStyle name="Accent2 5" xfId="103" xr:uid="{00000000-0005-0000-0000-000017000000}"/>
    <cellStyle name="Accent2 6" xfId="108" xr:uid="{00000000-0005-0000-0000-000018000000}"/>
    <cellStyle name="Accent2 7" xfId="134" xr:uid="{00000000-0005-0000-0000-000019000000}"/>
    <cellStyle name="Accent2 8" xfId="137" xr:uid="{00000000-0005-0000-0000-00001A000000}"/>
    <cellStyle name="Accent2 9" xfId="139" xr:uid="{00000000-0005-0000-0000-00001B000000}"/>
    <cellStyle name="Accent3 - 20%" xfId="11" xr:uid="{00000000-0005-0000-0000-00001C000000}"/>
    <cellStyle name="Accent3 - 40%" xfId="12" xr:uid="{00000000-0005-0000-0000-00001D000000}"/>
    <cellStyle name="Accent3 - 60%" xfId="13" xr:uid="{00000000-0005-0000-0000-00001E000000}"/>
    <cellStyle name="Accent3 10" xfId="119" xr:uid="{00000000-0005-0000-0000-00001F000000}"/>
    <cellStyle name="Accent3 11" xfId="143" xr:uid="{00000000-0005-0000-0000-000020000000}"/>
    <cellStyle name="Accent3 12" xfId="115" xr:uid="{00000000-0005-0000-0000-000021000000}"/>
    <cellStyle name="Accent3 2" xfId="10" xr:uid="{00000000-0005-0000-0000-000022000000}"/>
    <cellStyle name="Accent3 3" xfId="90" xr:uid="{00000000-0005-0000-0000-000023000000}"/>
    <cellStyle name="Accent3 4" xfId="100" xr:uid="{00000000-0005-0000-0000-000024000000}"/>
    <cellStyle name="Accent3 5" xfId="88" xr:uid="{00000000-0005-0000-0000-000025000000}"/>
    <cellStyle name="Accent3 6" xfId="110" xr:uid="{00000000-0005-0000-0000-000026000000}"/>
    <cellStyle name="Accent3 7" xfId="132" xr:uid="{00000000-0005-0000-0000-000027000000}"/>
    <cellStyle name="Accent3 8" xfId="107" xr:uid="{00000000-0005-0000-0000-000028000000}"/>
    <cellStyle name="Accent3 9" xfId="133" xr:uid="{00000000-0005-0000-0000-000029000000}"/>
    <cellStyle name="Accent4 - 20%" xfId="15" xr:uid="{00000000-0005-0000-0000-00002A000000}"/>
    <cellStyle name="Accent4 - 40%" xfId="16" xr:uid="{00000000-0005-0000-0000-00002B000000}"/>
    <cellStyle name="Accent4 - 60%" xfId="17" xr:uid="{00000000-0005-0000-0000-00002C000000}"/>
    <cellStyle name="Accent4 10" xfId="121" xr:uid="{00000000-0005-0000-0000-00002D000000}"/>
    <cellStyle name="Accent4 11" xfId="142" xr:uid="{00000000-0005-0000-0000-00002E000000}"/>
    <cellStyle name="Accent4 12" xfId="120" xr:uid="{00000000-0005-0000-0000-00002F000000}"/>
    <cellStyle name="Accent4 2" xfId="14" xr:uid="{00000000-0005-0000-0000-000030000000}"/>
    <cellStyle name="Accent4 3" xfId="92" xr:uid="{00000000-0005-0000-0000-000031000000}"/>
    <cellStyle name="Accent4 4" xfId="99" xr:uid="{00000000-0005-0000-0000-000032000000}"/>
    <cellStyle name="Accent4 5" xfId="91" xr:uid="{00000000-0005-0000-0000-000033000000}"/>
    <cellStyle name="Accent4 6" xfId="112" xr:uid="{00000000-0005-0000-0000-000034000000}"/>
    <cellStyle name="Accent4 7" xfId="130" xr:uid="{00000000-0005-0000-0000-000035000000}"/>
    <cellStyle name="Accent4 8" xfId="111" xr:uid="{00000000-0005-0000-0000-000036000000}"/>
    <cellStyle name="Accent4 9" xfId="131" xr:uid="{00000000-0005-0000-0000-000037000000}"/>
    <cellStyle name="Accent5 - 20%" xfId="19" xr:uid="{00000000-0005-0000-0000-000038000000}"/>
    <cellStyle name="Accent5 - 40%" xfId="20" xr:uid="{00000000-0005-0000-0000-000039000000}"/>
    <cellStyle name="Accent5 - 60%" xfId="21" xr:uid="{00000000-0005-0000-0000-00003A000000}"/>
    <cellStyle name="Accent5 10" xfId="123" xr:uid="{00000000-0005-0000-0000-00003B000000}"/>
    <cellStyle name="Accent5 11" xfId="141" xr:uid="{00000000-0005-0000-0000-00003C000000}"/>
    <cellStyle name="Accent5 12" xfId="122" xr:uid="{00000000-0005-0000-0000-00003D000000}"/>
    <cellStyle name="Accent5 2" xfId="18" xr:uid="{00000000-0005-0000-0000-00003E000000}"/>
    <cellStyle name="Accent5 3" xfId="94" xr:uid="{00000000-0005-0000-0000-00003F000000}"/>
    <cellStyle name="Accent5 4" xfId="98" xr:uid="{00000000-0005-0000-0000-000040000000}"/>
    <cellStyle name="Accent5 5" xfId="93" xr:uid="{00000000-0005-0000-0000-000041000000}"/>
    <cellStyle name="Accent5 6" xfId="116" xr:uid="{00000000-0005-0000-0000-000042000000}"/>
    <cellStyle name="Accent5 7" xfId="128" xr:uid="{00000000-0005-0000-0000-000043000000}"/>
    <cellStyle name="Accent5 8" xfId="114" xr:uid="{00000000-0005-0000-0000-000044000000}"/>
    <cellStyle name="Accent5 9" xfId="129" xr:uid="{00000000-0005-0000-0000-000045000000}"/>
    <cellStyle name="Accent6 - 20%" xfId="23" xr:uid="{00000000-0005-0000-0000-000046000000}"/>
    <cellStyle name="Accent6 - 40%" xfId="24" xr:uid="{00000000-0005-0000-0000-000047000000}"/>
    <cellStyle name="Accent6 - 60%" xfId="25" xr:uid="{00000000-0005-0000-0000-000048000000}"/>
    <cellStyle name="Accent6 10" xfId="124" xr:uid="{00000000-0005-0000-0000-000049000000}"/>
    <cellStyle name="Accent6 11" xfId="135" xr:uid="{00000000-0005-0000-0000-00004A000000}"/>
    <cellStyle name="Accent6 12" xfId="125" xr:uid="{00000000-0005-0000-0000-00004B000000}"/>
    <cellStyle name="Accent6 2" xfId="22" xr:uid="{00000000-0005-0000-0000-00004C000000}"/>
    <cellStyle name="Accent6 3" xfId="96" xr:uid="{00000000-0005-0000-0000-00004D000000}"/>
    <cellStyle name="Accent6 4" xfId="97" xr:uid="{00000000-0005-0000-0000-00004E000000}"/>
    <cellStyle name="Accent6 5" xfId="95" xr:uid="{00000000-0005-0000-0000-00004F000000}"/>
    <cellStyle name="Accent6 6" xfId="118" xr:uid="{00000000-0005-0000-0000-000050000000}"/>
    <cellStyle name="Accent6 7" xfId="127" xr:uid="{00000000-0005-0000-0000-000051000000}"/>
    <cellStyle name="Accent6 8" xfId="117" xr:uid="{00000000-0005-0000-0000-000052000000}"/>
    <cellStyle name="Accent6 9" xfId="126" xr:uid="{00000000-0005-0000-0000-000053000000}"/>
    <cellStyle name="Bad 2" xfId="26" xr:uid="{00000000-0005-0000-0000-000054000000}"/>
    <cellStyle name="Calculation 2" xfId="27" xr:uid="{00000000-0005-0000-0000-000055000000}"/>
    <cellStyle name="Check Cell 2" xfId="28" xr:uid="{00000000-0005-0000-0000-000056000000}"/>
    <cellStyle name="Emphasis 1" xfId="29" xr:uid="{00000000-0005-0000-0000-000057000000}"/>
    <cellStyle name="Emphasis 2" xfId="30" xr:uid="{00000000-0005-0000-0000-000058000000}"/>
    <cellStyle name="Emphasis 3" xfId="31" xr:uid="{00000000-0005-0000-0000-000059000000}"/>
    <cellStyle name="Good 2" xfId="32" xr:uid="{00000000-0005-0000-0000-00005A000000}"/>
    <cellStyle name="Heading 1 2" xfId="33" xr:uid="{00000000-0005-0000-0000-00005B000000}"/>
    <cellStyle name="Heading 2 2" xfId="34" xr:uid="{00000000-0005-0000-0000-00005C000000}"/>
    <cellStyle name="Heading 3 2" xfId="35" xr:uid="{00000000-0005-0000-0000-00005D000000}"/>
    <cellStyle name="Heading 4 2" xfId="36" xr:uid="{00000000-0005-0000-0000-00005E000000}"/>
    <cellStyle name="Input 2" xfId="37" xr:uid="{00000000-0005-0000-0000-00005F000000}"/>
    <cellStyle name="Linked Cell 2" xfId="38" xr:uid="{00000000-0005-0000-0000-000060000000}"/>
    <cellStyle name="Neutral 2" xfId="39" xr:uid="{00000000-0005-0000-0000-000061000000}"/>
    <cellStyle name="Normal" xfId="0" builtinId="0"/>
    <cellStyle name="Normal 2" xfId="1" xr:uid="{00000000-0005-0000-0000-000063000000}"/>
    <cellStyle name="Normal 3" xfId="86" xr:uid="{00000000-0005-0000-0000-000064000000}"/>
    <cellStyle name="Normal 4" xfId="105" xr:uid="{00000000-0005-0000-0000-000065000000}"/>
    <cellStyle name="Note 2" xfId="40" xr:uid="{00000000-0005-0000-0000-000066000000}"/>
    <cellStyle name="Output 2" xfId="41" xr:uid="{00000000-0005-0000-0000-000067000000}"/>
    <cellStyle name="SAPBEXaggData" xfId="42" xr:uid="{00000000-0005-0000-0000-000068000000}"/>
    <cellStyle name="SAPBEXaggDataEmph" xfId="43" xr:uid="{00000000-0005-0000-0000-000069000000}"/>
    <cellStyle name="SAPBEXaggItem" xfId="44" xr:uid="{00000000-0005-0000-0000-00006A000000}"/>
    <cellStyle name="SAPBEXaggItemX" xfId="45" xr:uid="{00000000-0005-0000-0000-00006B000000}"/>
    <cellStyle name="SAPBEXchaText" xfId="46" xr:uid="{00000000-0005-0000-0000-00006C000000}"/>
    <cellStyle name="SAPBEXexcBad7" xfId="47" xr:uid="{00000000-0005-0000-0000-00006D000000}"/>
    <cellStyle name="SAPBEXexcBad8" xfId="48" xr:uid="{00000000-0005-0000-0000-00006E000000}"/>
    <cellStyle name="SAPBEXexcBad9" xfId="49" xr:uid="{00000000-0005-0000-0000-00006F000000}"/>
    <cellStyle name="SAPBEXexcCritical4" xfId="50" xr:uid="{00000000-0005-0000-0000-000070000000}"/>
    <cellStyle name="SAPBEXexcCritical5" xfId="51" xr:uid="{00000000-0005-0000-0000-000071000000}"/>
    <cellStyle name="SAPBEXexcCritical6" xfId="52" xr:uid="{00000000-0005-0000-0000-000072000000}"/>
    <cellStyle name="SAPBEXexcGood1" xfId="53" xr:uid="{00000000-0005-0000-0000-000073000000}"/>
    <cellStyle name="SAPBEXexcGood2" xfId="54" xr:uid="{00000000-0005-0000-0000-000074000000}"/>
    <cellStyle name="SAPBEXexcGood3" xfId="55" xr:uid="{00000000-0005-0000-0000-000075000000}"/>
    <cellStyle name="SAPBEXfilterDrill" xfId="56" xr:uid="{00000000-0005-0000-0000-000076000000}"/>
    <cellStyle name="SAPBEXfilterItem" xfId="57" xr:uid="{00000000-0005-0000-0000-000077000000}"/>
    <cellStyle name="SAPBEXfilterText" xfId="58" xr:uid="{00000000-0005-0000-0000-000078000000}"/>
    <cellStyle name="SAPBEXformats" xfId="59" xr:uid="{00000000-0005-0000-0000-000079000000}"/>
    <cellStyle name="SAPBEXheaderItem" xfId="60" xr:uid="{00000000-0005-0000-0000-00007A000000}"/>
    <cellStyle name="SAPBEXheaderText" xfId="61" xr:uid="{00000000-0005-0000-0000-00007B000000}"/>
    <cellStyle name="SAPBEXHLevel0" xfId="62" xr:uid="{00000000-0005-0000-0000-00007C000000}"/>
    <cellStyle name="SAPBEXHLevel0X" xfId="63" xr:uid="{00000000-0005-0000-0000-00007D000000}"/>
    <cellStyle name="SAPBEXHLevel1" xfId="64" xr:uid="{00000000-0005-0000-0000-00007E000000}"/>
    <cellStyle name="SAPBEXHLevel1X" xfId="65" xr:uid="{00000000-0005-0000-0000-00007F000000}"/>
    <cellStyle name="SAPBEXHLevel2" xfId="66" xr:uid="{00000000-0005-0000-0000-000080000000}"/>
    <cellStyle name="SAPBEXHLevel2X" xfId="67" xr:uid="{00000000-0005-0000-0000-000081000000}"/>
    <cellStyle name="SAPBEXHLevel3" xfId="68" xr:uid="{00000000-0005-0000-0000-000082000000}"/>
    <cellStyle name="SAPBEXHLevel3X" xfId="69" xr:uid="{00000000-0005-0000-0000-000083000000}"/>
    <cellStyle name="SAPBEXinputData" xfId="70" xr:uid="{00000000-0005-0000-0000-000084000000}"/>
    <cellStyle name="SAPBEXItemHeader" xfId="71" xr:uid="{00000000-0005-0000-0000-000085000000}"/>
    <cellStyle name="SAPBEXresData" xfId="72" xr:uid="{00000000-0005-0000-0000-000086000000}"/>
    <cellStyle name="SAPBEXresDataEmph" xfId="73" xr:uid="{00000000-0005-0000-0000-000087000000}"/>
    <cellStyle name="SAPBEXresItem" xfId="74" xr:uid="{00000000-0005-0000-0000-000088000000}"/>
    <cellStyle name="SAPBEXresItemX" xfId="75" xr:uid="{00000000-0005-0000-0000-000089000000}"/>
    <cellStyle name="SAPBEXstdData" xfId="76" xr:uid="{00000000-0005-0000-0000-00008A000000}"/>
    <cellStyle name="SAPBEXstdDataEmph" xfId="77" xr:uid="{00000000-0005-0000-0000-00008B000000}"/>
    <cellStyle name="SAPBEXstdItem" xfId="78" xr:uid="{00000000-0005-0000-0000-00008C000000}"/>
    <cellStyle name="SAPBEXstdItemX" xfId="79" xr:uid="{00000000-0005-0000-0000-00008D000000}"/>
    <cellStyle name="SAPBEXtitle" xfId="80" xr:uid="{00000000-0005-0000-0000-00008E000000}"/>
    <cellStyle name="SAPBEXunassignedItem" xfId="81" xr:uid="{00000000-0005-0000-0000-00008F000000}"/>
    <cellStyle name="SAPBEXundefined" xfId="82" xr:uid="{00000000-0005-0000-0000-000090000000}"/>
    <cellStyle name="Sheet Title" xfId="83" xr:uid="{00000000-0005-0000-0000-000091000000}"/>
    <cellStyle name="Total 2" xfId="84" xr:uid="{00000000-0005-0000-0000-000092000000}"/>
    <cellStyle name="Warning Text 2" xfId="85" xr:uid="{00000000-0005-0000-0000-000093000000}"/>
  </cellStyles>
  <dxfs count="0"/>
  <tableStyles count="0" defaultTableStyle="TableStyleMedium9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102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Aruandesse2016!$F$4</c:f>
              <c:strCache>
                <c:ptCount val="1"/>
                <c:pt idx="0">
                  <c:v>2016.a. patsientide osakaal, kes on surnud 30 päeva jooksul peale aasta viimast operatsiooni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A87-4EE2-9ACD-FC2D71B717A5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4A87-4EE2-9ACD-FC2D71B717A5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4A87-4EE2-9ACD-FC2D71B717A5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Aruandesse2016!$N$10:$N$31</c:f>
                <c:numCache>
                  <c:formatCode>General</c:formatCode>
                  <c:ptCount val="22"/>
                  <c:pt idx="0">
                    <c:v>3.6550134460238207E-3</c:v>
                  </c:pt>
                  <c:pt idx="1">
                    <c:v>2.4336810730253358E-3</c:v>
                  </c:pt>
                  <c:pt idx="2">
                    <c:v>2.7745098039215687E-3</c:v>
                  </c:pt>
                  <c:pt idx="3">
                    <c:v>2.339661269309512E-3</c:v>
                  </c:pt>
                  <c:pt idx="4">
                    <c:v>1.9742416013655041E-3</c:v>
                  </c:pt>
                  <c:pt idx="5">
                    <c:v>3.1386055843504439E-3</c:v>
                  </c:pt>
                  <c:pt idx="6">
                    <c:v>6.2225416906267969E-3</c:v>
                  </c:pt>
                  <c:pt idx="7">
                    <c:v>4.876106194690269E-3</c:v>
                  </c:pt>
                  <c:pt idx="8">
                    <c:v>1.4033918837068459E-3</c:v>
                  </c:pt>
                  <c:pt idx="9">
                    <c:v>3.7000000000000005E-2</c:v>
                  </c:pt>
                  <c:pt idx="10">
                    <c:v>4.9000000000000002E-2</c:v>
                  </c:pt>
                  <c:pt idx="11">
                    <c:v>1.1700753498385359E-2</c:v>
                  </c:pt>
                  <c:pt idx="12">
                    <c:v>1.3655323819978048E-2</c:v>
                  </c:pt>
                  <c:pt idx="13">
                    <c:v>1.4676384839650145E-2</c:v>
                  </c:pt>
                  <c:pt idx="14">
                    <c:v>2.4671388101983001E-2</c:v>
                  </c:pt>
                  <c:pt idx="15">
                    <c:v>7.8393351800554005E-3</c:v>
                  </c:pt>
                  <c:pt idx="16">
                    <c:v>1.9909090909090908E-2</c:v>
                  </c:pt>
                  <c:pt idx="17">
                    <c:v>9.4513274336283232E-3</c:v>
                  </c:pt>
                  <c:pt idx="18">
                    <c:v>2.7697674418604656E-2</c:v>
                  </c:pt>
                  <c:pt idx="19">
                    <c:v>2.9934426229508197E-2</c:v>
                  </c:pt>
                  <c:pt idx="20">
                    <c:v>1.3863936591809779E-2</c:v>
                  </c:pt>
                  <c:pt idx="21">
                    <c:v>3.6322293623331711E-3</c:v>
                  </c:pt>
                </c:numCache>
              </c:numRef>
            </c:plus>
            <c:minus>
              <c:numRef>
                <c:f>Aruandesse2016!$M$10:$M$31</c:f>
                <c:numCache>
                  <c:formatCode>General</c:formatCode>
                  <c:ptCount val="22"/>
                  <c:pt idx="0">
                    <c:v>3.3449865539761786E-3</c:v>
                  </c:pt>
                  <c:pt idx="1">
                    <c:v>1.5663189269746643E-3</c:v>
                  </c:pt>
                  <c:pt idx="2">
                    <c:v>9.2549019607843144E-4</c:v>
                  </c:pt>
                  <c:pt idx="3">
                    <c:v>1.6603387306904915E-3</c:v>
                  </c:pt>
                  <c:pt idx="4">
                    <c:v>2.0257583986344942E-3</c:v>
                  </c:pt>
                  <c:pt idx="5">
                    <c:v>1.861394415649557E-3</c:v>
                  </c:pt>
                  <c:pt idx="6">
                    <c:v>5.7774583093731999E-3</c:v>
                  </c:pt>
                  <c:pt idx="7">
                    <c:v>4.1238938053097321E-3</c:v>
                  </c:pt>
                  <c:pt idx="8">
                    <c:v>1.5966081162931568E-3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7.2992465016146393E-3</c:v>
                  </c:pt>
                  <c:pt idx="12">
                    <c:v>9.3446761800219519E-3</c:v>
                  </c:pt>
                  <c:pt idx="13">
                    <c:v>9.3236151603498553E-3</c:v>
                  </c:pt>
                  <c:pt idx="14">
                    <c:v>1.4328611898016999E-2</c:v>
                  </c:pt>
                  <c:pt idx="15">
                    <c:v>6.1606648199445981E-3</c:v>
                  </c:pt>
                  <c:pt idx="16">
                    <c:v>7.0909090909090904E-3</c:v>
                  </c:pt>
                  <c:pt idx="17">
                    <c:v>7.5486725663716815E-3</c:v>
                  </c:pt>
                  <c:pt idx="18">
                    <c:v>7.3023255813953487E-3</c:v>
                  </c:pt>
                  <c:pt idx="19">
                    <c:v>1.7065573770491806E-2</c:v>
                  </c:pt>
                  <c:pt idx="20">
                    <c:v>8.1360634081902236E-3</c:v>
                  </c:pt>
                  <c:pt idx="21">
                    <c:v>3.3677706376668316E-3</c:v>
                  </c:pt>
                </c:numCache>
              </c:numRef>
            </c:minus>
          </c:errBars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Aruandesse2016!$F$10:$F$31</c:f>
              <c:numCache>
                <c:formatCode>0%</c:formatCode>
                <c:ptCount val="22"/>
                <c:pt idx="0">
                  <c:v>3.4344986553976178E-2</c:v>
                </c:pt>
                <c:pt idx="1">
                  <c:v>2.0566318926974664E-2</c:v>
                </c:pt>
                <c:pt idx="2" formatCode="0.0%">
                  <c:v>1.2254901960784314E-3</c:v>
                </c:pt>
                <c:pt idx="3">
                  <c:v>2.4660338730690491E-2</c:v>
                </c:pt>
                <c:pt idx="4">
                  <c:v>1.2025758398634494E-2</c:v>
                </c:pt>
                <c:pt idx="5">
                  <c:v>8.8613944156495563E-3</c:v>
                </c:pt>
                <c:pt idx="6">
                  <c:v>3.2777458309373203E-2</c:v>
                </c:pt>
                <c:pt idx="7">
                  <c:v>2.2123893805309734E-2</c:v>
                </c:pt>
                <c:pt idx="8">
                  <c:v>1.5596608116293155E-2</c:v>
                </c:pt>
                <c:pt idx="9">
                  <c:v>0</c:v>
                </c:pt>
                <c:pt idx="10">
                  <c:v>0</c:v>
                </c:pt>
                <c:pt idx="11">
                  <c:v>1.829924650161464E-2</c:v>
                </c:pt>
                <c:pt idx="12">
                  <c:v>2.6344676180021953E-2</c:v>
                </c:pt>
                <c:pt idx="13">
                  <c:v>2.3323615160349854E-2</c:v>
                </c:pt>
                <c:pt idx="14">
                  <c:v>2.8328611898016998E-2</c:v>
                </c:pt>
                <c:pt idx="15">
                  <c:v>2.2160664819944598E-2</c:v>
                </c:pt>
                <c:pt idx="16">
                  <c:v>9.0909090909090905E-3</c:v>
                </c:pt>
                <c:pt idx="17">
                  <c:v>2.6548672566371681E-2</c:v>
                </c:pt>
                <c:pt idx="18">
                  <c:v>9.3023255813953487E-3</c:v>
                </c:pt>
                <c:pt idx="19">
                  <c:v>3.6065573770491806E-2</c:v>
                </c:pt>
                <c:pt idx="20">
                  <c:v>2.1136063408190225E-2</c:v>
                </c:pt>
                <c:pt idx="21">
                  <c:v>2.2367770637666831E-2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87-4EE2-9ACD-FC2D71B7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7004672"/>
        <c:axId val="217043328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Aruandesse2016!$H$10:$H$31</c:f>
              <c:numCache>
                <c:formatCode>0%</c:formatCode>
                <c:ptCount val="22"/>
                <c:pt idx="0">
                  <c:v>2.079525364815869E-2</c:v>
                </c:pt>
                <c:pt idx="1">
                  <c:v>2.079525364815869E-2</c:v>
                </c:pt>
                <c:pt idx="2">
                  <c:v>2.079525364815869E-2</c:v>
                </c:pt>
                <c:pt idx="3">
                  <c:v>2.079525364815869E-2</c:v>
                </c:pt>
                <c:pt idx="4">
                  <c:v>2.079525364815869E-2</c:v>
                </c:pt>
                <c:pt idx="5">
                  <c:v>2.079525364815869E-2</c:v>
                </c:pt>
                <c:pt idx="6">
                  <c:v>2.079525364815869E-2</c:v>
                </c:pt>
                <c:pt idx="7">
                  <c:v>2.079525364815869E-2</c:v>
                </c:pt>
                <c:pt idx="8">
                  <c:v>2.079525364815869E-2</c:v>
                </c:pt>
                <c:pt idx="9">
                  <c:v>2.079525364815869E-2</c:v>
                </c:pt>
                <c:pt idx="10">
                  <c:v>2.079525364815869E-2</c:v>
                </c:pt>
                <c:pt idx="11">
                  <c:v>2.079525364815869E-2</c:v>
                </c:pt>
                <c:pt idx="12">
                  <c:v>2.079525364815869E-2</c:v>
                </c:pt>
                <c:pt idx="13">
                  <c:v>2.079525364815869E-2</c:v>
                </c:pt>
                <c:pt idx="14">
                  <c:v>2.079525364815869E-2</c:v>
                </c:pt>
                <c:pt idx="15">
                  <c:v>2.079525364815869E-2</c:v>
                </c:pt>
                <c:pt idx="16">
                  <c:v>2.079525364815869E-2</c:v>
                </c:pt>
                <c:pt idx="17">
                  <c:v>2.079525364815869E-2</c:v>
                </c:pt>
                <c:pt idx="18">
                  <c:v>2.079525364815869E-2</c:v>
                </c:pt>
                <c:pt idx="19">
                  <c:v>2.079525364815869E-2</c:v>
                </c:pt>
                <c:pt idx="20">
                  <c:v>2.079525364815869E-2</c:v>
                </c:pt>
                <c:pt idx="21">
                  <c:v>2.079525364815869E-2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87-4EE2-9ACD-FC2D71B717A5}"/>
            </c:ext>
          </c:extLst>
        </c:ser>
        <c:ser>
          <c:idx val="4"/>
          <c:order val="2"/>
          <c:tx>
            <c:strRef>
              <c:f>Aruandesse2015!$F$4</c:f>
              <c:strCache>
                <c:ptCount val="1"/>
                <c:pt idx="0">
                  <c:v>2015.a. patsientide osakaal, kes on surnud 30 päeva jooksul peale aasta viimast operatsiooni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Aruandesse2015!$F$10:$F$31</c:f>
              <c:numCache>
                <c:formatCode>0%</c:formatCode>
                <c:ptCount val="22"/>
                <c:pt idx="0">
                  <c:v>3.2135242156564117E-2</c:v>
                </c:pt>
                <c:pt idx="1">
                  <c:v>2.017058552328262E-2</c:v>
                </c:pt>
                <c:pt idx="2" formatCode="0.0%">
                  <c:v>1.9105846388995033E-3</c:v>
                </c:pt>
                <c:pt idx="3">
                  <c:v>2.3473611069151988E-2</c:v>
                </c:pt>
                <c:pt idx="4">
                  <c:v>1.1155628878937859E-2</c:v>
                </c:pt>
                <c:pt idx="5">
                  <c:v>8.5816820096738956E-3</c:v>
                </c:pt>
                <c:pt idx="6">
                  <c:v>3.2125205930807248E-2</c:v>
                </c:pt>
                <c:pt idx="7">
                  <c:v>2.3713420787083755E-2</c:v>
                </c:pt>
                <c:pt idx="8">
                  <c:v>1.525575830092731E-2</c:v>
                </c:pt>
                <c:pt idx="9">
                  <c:v>1.3986013986013986E-2</c:v>
                </c:pt>
                <c:pt idx="10">
                  <c:v>9.3457943925233638E-3</c:v>
                </c:pt>
                <c:pt idx="11">
                  <c:v>1.5723270440251572E-2</c:v>
                </c:pt>
                <c:pt idx="12">
                  <c:v>1.1853448275862068E-2</c:v>
                </c:pt>
                <c:pt idx="13">
                  <c:v>4.0389972144846797E-2</c:v>
                </c:pt>
                <c:pt idx="14">
                  <c:v>1.7811704834605598E-2</c:v>
                </c:pt>
                <c:pt idx="15">
                  <c:v>1.9269776876267748E-2</c:v>
                </c:pt>
                <c:pt idx="16">
                  <c:v>1.524390243902439E-2</c:v>
                </c:pt>
                <c:pt idx="17">
                  <c:v>1.8808777429467086E-2</c:v>
                </c:pt>
                <c:pt idx="18">
                  <c:v>2.2151898734177215E-2</c:v>
                </c:pt>
                <c:pt idx="19">
                  <c:v>3.5714285714285712E-2</c:v>
                </c:pt>
                <c:pt idx="20">
                  <c:v>2.2727272727272728E-2</c:v>
                </c:pt>
                <c:pt idx="21">
                  <c:v>2.0391517128874388E-2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87-4EE2-9ACD-FC2D71B717A5}"/>
            </c:ext>
          </c:extLst>
        </c:ser>
        <c:ser>
          <c:idx val="1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Aruandesse2015!$G$10:$G$31</c:f>
              <c:numCache>
                <c:formatCode>0%</c:formatCode>
                <c:ptCount val="22"/>
                <c:pt idx="0">
                  <c:v>1.9875195463778916E-2</c:v>
                </c:pt>
                <c:pt idx="1">
                  <c:v>1.9875195463778916E-2</c:v>
                </c:pt>
                <c:pt idx="2">
                  <c:v>1.9875195463778916E-2</c:v>
                </c:pt>
                <c:pt idx="3">
                  <c:v>1.9875195463778916E-2</c:v>
                </c:pt>
                <c:pt idx="4">
                  <c:v>1.9875195463778916E-2</c:v>
                </c:pt>
                <c:pt idx="5">
                  <c:v>1.9875195463778916E-2</c:v>
                </c:pt>
                <c:pt idx="6">
                  <c:v>1.9875195463778916E-2</c:v>
                </c:pt>
                <c:pt idx="7">
                  <c:v>1.9875195463778916E-2</c:v>
                </c:pt>
                <c:pt idx="8">
                  <c:v>1.9875195463778916E-2</c:v>
                </c:pt>
                <c:pt idx="9">
                  <c:v>1.9875195463778916E-2</c:v>
                </c:pt>
                <c:pt idx="10">
                  <c:v>1.9875195463778916E-2</c:v>
                </c:pt>
                <c:pt idx="11">
                  <c:v>1.9875195463778916E-2</c:v>
                </c:pt>
                <c:pt idx="12">
                  <c:v>1.9875195463778916E-2</c:v>
                </c:pt>
                <c:pt idx="13">
                  <c:v>1.9875195463778916E-2</c:v>
                </c:pt>
                <c:pt idx="14">
                  <c:v>1.9875195463778916E-2</c:v>
                </c:pt>
                <c:pt idx="15">
                  <c:v>1.9875195463778916E-2</c:v>
                </c:pt>
                <c:pt idx="16">
                  <c:v>1.9875195463778916E-2</c:v>
                </c:pt>
                <c:pt idx="17">
                  <c:v>1.9875195463778916E-2</c:v>
                </c:pt>
                <c:pt idx="18">
                  <c:v>1.9875195463778916E-2</c:v>
                </c:pt>
                <c:pt idx="19">
                  <c:v>1.9875195463778916E-2</c:v>
                </c:pt>
                <c:pt idx="20">
                  <c:v>1.9875195463778916E-2</c:v>
                </c:pt>
                <c:pt idx="21">
                  <c:v>1.9875195463778916E-2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87-4EE2-9ACD-FC2D71B717A5}"/>
            </c:ext>
          </c:extLst>
        </c:ser>
        <c:ser>
          <c:idx val="0"/>
          <c:order val="4"/>
          <c:tx>
            <c:v>Indikaatori eemärk 5%</c:v>
          </c:tx>
          <c:marker>
            <c:symbol val="none"/>
          </c:marker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Aruandesse2016!$I$10:$I$31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87-4EE2-9ACD-FC2D71B7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04672"/>
        <c:axId val="217043328"/>
      </c:lineChart>
      <c:catAx>
        <c:axId val="2170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043328"/>
        <c:crosses val="autoZero"/>
        <c:auto val="1"/>
        <c:lblAlgn val="ctr"/>
        <c:lblOffset val="100"/>
        <c:noMultiLvlLbl val="0"/>
      </c:catAx>
      <c:valAx>
        <c:axId val="217043328"/>
        <c:scaling>
          <c:orientation val="minMax"/>
          <c:max val="7.0000000000000007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004672"/>
        <c:crosses val="autoZero"/>
        <c:crossBetween val="between"/>
        <c:majorUnit val="1.0000000000000005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25"/>
          <c:w val="0.95501242900193006"/>
          <c:h val="0.11403569474013876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102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Aruandesse2015!$F$4</c:f>
              <c:strCache>
                <c:ptCount val="1"/>
                <c:pt idx="0">
                  <c:v>2015.a. patsientide osakaal, kes on surnud 30 päeva jooksul peale aasta viimast operatsiooni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71D-4312-AE96-5FEA78F86FD1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71D-4312-AE96-5FEA78F86FD1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71D-4312-AE96-5FEA78F86FD1}"/>
              </c:ext>
            </c:extLst>
          </c:dPt>
          <c:cat>
            <c:multiLvlStrRef>
              <c:f>Aruandesse2015!$A$10:$C$31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Aruandesse2015!$F$10:$F$31</c:f>
              <c:numCache>
                <c:formatCode>0%</c:formatCode>
                <c:ptCount val="22"/>
                <c:pt idx="0">
                  <c:v>3.2135242156564117E-2</c:v>
                </c:pt>
                <c:pt idx="1">
                  <c:v>2.017058552328262E-2</c:v>
                </c:pt>
                <c:pt idx="2" formatCode="0.0%">
                  <c:v>1.9105846388995033E-3</c:v>
                </c:pt>
                <c:pt idx="3">
                  <c:v>2.3473611069151988E-2</c:v>
                </c:pt>
                <c:pt idx="4">
                  <c:v>1.1155628878937859E-2</c:v>
                </c:pt>
                <c:pt idx="5">
                  <c:v>8.5816820096738956E-3</c:v>
                </c:pt>
                <c:pt idx="6">
                  <c:v>3.2125205930807248E-2</c:v>
                </c:pt>
                <c:pt idx="7">
                  <c:v>2.3713420787083755E-2</c:v>
                </c:pt>
                <c:pt idx="8">
                  <c:v>1.525575830092731E-2</c:v>
                </c:pt>
                <c:pt idx="9">
                  <c:v>1.3986013986013986E-2</c:v>
                </c:pt>
                <c:pt idx="10">
                  <c:v>9.3457943925233638E-3</c:v>
                </c:pt>
                <c:pt idx="11">
                  <c:v>1.5723270440251572E-2</c:v>
                </c:pt>
                <c:pt idx="12">
                  <c:v>1.1853448275862068E-2</c:v>
                </c:pt>
                <c:pt idx="13">
                  <c:v>4.0389972144846797E-2</c:v>
                </c:pt>
                <c:pt idx="14">
                  <c:v>1.7811704834605598E-2</c:v>
                </c:pt>
                <c:pt idx="15">
                  <c:v>1.9269776876267748E-2</c:v>
                </c:pt>
                <c:pt idx="16">
                  <c:v>1.524390243902439E-2</c:v>
                </c:pt>
                <c:pt idx="17">
                  <c:v>1.8808777429467086E-2</c:v>
                </c:pt>
                <c:pt idx="18">
                  <c:v>2.2151898734177215E-2</c:v>
                </c:pt>
                <c:pt idx="19">
                  <c:v>3.5714285714285712E-2</c:v>
                </c:pt>
                <c:pt idx="20">
                  <c:v>2.2727272727272728E-2</c:v>
                </c:pt>
                <c:pt idx="21">
                  <c:v>2.0391517128874388E-2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1D-4312-AE96-5FEA78F86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7324928"/>
        <c:axId val="217400448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Aruandesse2015!$G$10:$G$31</c:f>
              <c:numCache>
                <c:formatCode>0%</c:formatCode>
                <c:ptCount val="22"/>
                <c:pt idx="0">
                  <c:v>1.9875195463778916E-2</c:v>
                </c:pt>
                <c:pt idx="1">
                  <c:v>1.9875195463778916E-2</c:v>
                </c:pt>
                <c:pt idx="2">
                  <c:v>1.9875195463778916E-2</c:v>
                </c:pt>
                <c:pt idx="3">
                  <c:v>1.9875195463778916E-2</c:v>
                </c:pt>
                <c:pt idx="4">
                  <c:v>1.9875195463778916E-2</c:v>
                </c:pt>
                <c:pt idx="5">
                  <c:v>1.9875195463778916E-2</c:v>
                </c:pt>
                <c:pt idx="6">
                  <c:v>1.9875195463778916E-2</c:v>
                </c:pt>
                <c:pt idx="7">
                  <c:v>1.9875195463778916E-2</c:v>
                </c:pt>
                <c:pt idx="8">
                  <c:v>1.9875195463778916E-2</c:v>
                </c:pt>
                <c:pt idx="9">
                  <c:v>1.9875195463778916E-2</c:v>
                </c:pt>
                <c:pt idx="10">
                  <c:v>1.9875195463778916E-2</c:v>
                </c:pt>
                <c:pt idx="11">
                  <c:v>1.9875195463778916E-2</c:v>
                </c:pt>
                <c:pt idx="12">
                  <c:v>1.9875195463778916E-2</c:v>
                </c:pt>
                <c:pt idx="13">
                  <c:v>1.9875195463778916E-2</c:v>
                </c:pt>
                <c:pt idx="14">
                  <c:v>1.9875195463778916E-2</c:v>
                </c:pt>
                <c:pt idx="15">
                  <c:v>1.9875195463778916E-2</c:v>
                </c:pt>
                <c:pt idx="16">
                  <c:v>1.9875195463778916E-2</c:v>
                </c:pt>
                <c:pt idx="17">
                  <c:v>1.9875195463778916E-2</c:v>
                </c:pt>
                <c:pt idx="18">
                  <c:v>1.9875195463778916E-2</c:v>
                </c:pt>
                <c:pt idx="19">
                  <c:v>1.9875195463778916E-2</c:v>
                </c:pt>
                <c:pt idx="20">
                  <c:v>1.9875195463778916E-2</c:v>
                </c:pt>
                <c:pt idx="21">
                  <c:v>1.9875195463778916E-2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1D-4312-AE96-5FEA78F86FD1}"/>
            </c:ext>
          </c:extLst>
        </c:ser>
        <c:ser>
          <c:idx val="0"/>
          <c:order val="2"/>
          <c:tx>
            <c:v>Indikaatori eemärk 0,2%-10%</c:v>
          </c:tx>
          <c:marker>
            <c:symbol val="none"/>
          </c:marker>
          <c:cat>
            <c:multiLvlStrRef>
              <c:f>Aruandesse2015!$A$10:$C$31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Aruandesse2015!$H$10:$H$31</c:f>
              <c:numCache>
                <c:formatCode>0%</c:formatCode>
                <c:ptCount val="2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1D-4312-AE96-5FEA78F86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24928"/>
        <c:axId val="217400448"/>
      </c:lineChart>
      <c:catAx>
        <c:axId val="2173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400448"/>
        <c:crosses val="autoZero"/>
        <c:auto val="1"/>
        <c:lblAlgn val="ctr"/>
        <c:lblOffset val="100"/>
        <c:noMultiLvlLbl val="0"/>
      </c:catAx>
      <c:valAx>
        <c:axId val="217400448"/>
        <c:scaling>
          <c:orientation val="minMax"/>
          <c:max val="0.1400000000000000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324928"/>
        <c:crosses val="autoZero"/>
        <c:crossBetween val="between"/>
        <c:majorUnit val="1.0000000000000005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25"/>
          <c:w val="0.9"/>
          <c:h val="4.0098849771124684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22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0" y="0"/>
          <a:ext cx="4267200" cy="437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t-EE" sz="1200" b="1" i="0" u="none" strike="noStrik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Kirurgia indikaator 7: Operatsioonijärgne 30 päeva suremus.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t-EE" sz="1200" b="1" i="0" u="none" strike="noStrik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Operatsioonijärgne 30 päeva suremus.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t-EE" sz="1200" b="1" i="0" u="none" strike="noStrik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 rtl="0">
            <a:defRPr sz="1000"/>
          </a:pPr>
          <a:r>
            <a:rPr lang="et-EE" sz="1200" b="0" i="0" u="sng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periood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01.01.-31.12.2016</a:t>
          </a:r>
        </a:p>
        <a:p>
          <a:pPr algn="l" rtl="0">
            <a:defRPr sz="1000"/>
          </a:pPr>
          <a:r>
            <a:rPr lang="et-EE" sz="1200" b="0" i="0" u="sng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Statsionaarne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Kõik operatsioonid NOMESCO klassifikatsiooni järgi (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NCSP koodid AAA00 - QWW99)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ja nende kuupäev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Operatsiooni kuupäev.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Surma kuupäev.</a:t>
          </a:r>
        </a:p>
        <a:p>
          <a:pPr algn="l" rtl="0">
            <a:defRPr sz="1000"/>
          </a:pPr>
          <a:r>
            <a:rPr lang="et-EE" sz="1200" b="0" i="0" u="sng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Patsiendi vanus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kõik vanusegrupid.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operatsioonijärgset 30 päeva suremust (suremus ≤30 päeva).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patsient läbib aasta jooksul ükskõik millise korduvoperatsiooni, siis on arvestuse alguseks viimase operatsiooni kuupäev.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t-EE" sz="1200" b="1" i="0" u="none" strike="noStrike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5</xdr:row>
      <xdr:rowOff>74295</xdr:rowOff>
    </xdr:from>
    <xdr:to>
      <xdr:col>15</xdr:col>
      <xdr:colOff>342900</xdr:colOff>
      <xdr:row>31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E7E4F8-5AEE-4B00-98E7-F70C94152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28575</xdr:rowOff>
    </xdr:from>
    <xdr:to>
      <xdr:col>14</xdr:col>
      <xdr:colOff>438150</xdr:colOff>
      <xdr:row>31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40"/>
  <sheetViews>
    <sheetView workbookViewId="0">
      <selection activeCell="K11" sqref="K11"/>
    </sheetView>
  </sheetViews>
  <sheetFormatPr defaultRowHeight="15" x14ac:dyDescent="0.25"/>
  <sheetData>
    <row r="6" spans="9:15" x14ac:dyDescent="0.25">
      <c r="I6" s="1"/>
    </row>
    <row r="16" spans="9:15" ht="15" customHeight="1" x14ac:dyDescent="0.25">
      <c r="O16" s="2"/>
    </row>
    <row r="17" spans="1:15" x14ac:dyDescent="0.25">
      <c r="O17" s="2"/>
    </row>
    <row r="18" spans="1:15" x14ac:dyDescent="0.25">
      <c r="J18" s="2"/>
      <c r="K18" s="2"/>
      <c r="L18" s="2"/>
      <c r="M18" s="2"/>
      <c r="N18" s="2"/>
      <c r="O18" s="2"/>
    </row>
    <row r="19" spans="1:15" x14ac:dyDescent="0.25">
      <c r="J19" s="2"/>
      <c r="K19" s="2"/>
      <c r="L19" s="2"/>
      <c r="M19" s="2"/>
      <c r="N19" s="2"/>
      <c r="O19" s="2"/>
    </row>
    <row r="20" spans="1:15" x14ac:dyDescent="0.25">
      <c r="J20" s="2"/>
      <c r="K20" s="2"/>
      <c r="L20" s="2"/>
      <c r="M20" s="2"/>
      <c r="N20" s="2"/>
      <c r="O20" s="2"/>
    </row>
    <row r="21" spans="1:15" x14ac:dyDescent="0.25">
      <c r="J21" s="2"/>
      <c r="K21" s="2"/>
      <c r="L21" s="2"/>
      <c r="M21" s="2"/>
      <c r="N21" s="2"/>
      <c r="O21" s="2"/>
    </row>
    <row r="22" spans="1:15" x14ac:dyDescent="0.25">
      <c r="J22" s="2"/>
      <c r="K22" s="2"/>
      <c r="L22" s="2"/>
      <c r="M22" s="2"/>
      <c r="N22" s="2"/>
      <c r="O22" s="2"/>
    </row>
    <row r="23" spans="1:15" x14ac:dyDescent="0.25">
      <c r="J23" s="2"/>
      <c r="K23" s="2"/>
      <c r="L23" s="2"/>
      <c r="M23" s="2"/>
      <c r="N23" s="2"/>
      <c r="O23" s="2"/>
    </row>
    <row r="24" spans="1:15" x14ac:dyDescent="0.25">
      <c r="J24" s="2"/>
      <c r="K24" s="2"/>
      <c r="L24" s="2"/>
      <c r="M24" s="2"/>
      <c r="N24" s="2"/>
      <c r="O24" s="2"/>
    </row>
    <row r="25" spans="1:15" x14ac:dyDescent="0.25">
      <c r="J25" s="2"/>
      <c r="K25" s="2"/>
      <c r="L25" s="2"/>
      <c r="M25" s="2"/>
      <c r="N25" s="2"/>
      <c r="O25" s="2"/>
    </row>
    <row r="26" spans="1:15" ht="15" customHeight="1" x14ac:dyDescent="0.25">
      <c r="A26" s="3"/>
      <c r="B26" s="11"/>
      <c r="C26" s="11"/>
      <c r="D26" s="11"/>
      <c r="E26" s="11"/>
      <c r="F26" s="11"/>
      <c r="G26" s="11"/>
      <c r="H26" s="11"/>
      <c r="I26" s="11"/>
      <c r="J26" s="15"/>
      <c r="K26" s="15"/>
      <c r="L26" s="15"/>
      <c r="M26" s="15"/>
      <c r="N26" s="15"/>
    </row>
    <row r="27" spans="1: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5"/>
      <c r="K27" s="15"/>
      <c r="L27" s="15"/>
      <c r="M27" s="15"/>
      <c r="N27" s="15"/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2"/>
    </row>
    <row r="30" spans="1:15" ht="15" customHeight="1" x14ac:dyDescent="0.25"/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25">
      <c r="A35" s="3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</sheetData>
  <mergeCells count="1">
    <mergeCell ref="J26:N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abSelected="1" topLeftCell="B1" workbookViewId="0">
      <selection activeCell="G15" sqref="G15"/>
    </sheetView>
  </sheetViews>
  <sheetFormatPr defaultRowHeight="15" x14ac:dyDescent="0.25"/>
  <cols>
    <col min="4" max="4" width="23.28515625" customWidth="1"/>
    <col min="5" max="5" width="24" customWidth="1"/>
    <col min="6" max="7" width="19.85546875" customWidth="1"/>
    <col min="10" max="10" width="22.5703125" customWidth="1"/>
    <col min="11" max="11" width="17.42578125" customWidth="1"/>
    <col min="12" max="12" width="19.28515625" customWidth="1"/>
  </cols>
  <sheetData>
    <row r="1" spans="1:14" ht="15.75" customHeight="1" x14ac:dyDescent="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4" ht="13.5" customHeight="1" x14ac:dyDescent="0.25"/>
    <row r="4" spans="1:14" x14ac:dyDescent="0.25">
      <c r="A4" s="16" t="s">
        <v>0</v>
      </c>
      <c r="B4" s="16"/>
      <c r="C4" s="16" t="s">
        <v>1</v>
      </c>
      <c r="D4" s="19" t="s">
        <v>33</v>
      </c>
      <c r="E4" s="19" t="s">
        <v>32</v>
      </c>
      <c r="F4" s="19" t="s">
        <v>62</v>
      </c>
      <c r="G4" s="20" t="s">
        <v>34</v>
      </c>
    </row>
    <row r="5" spans="1:14" x14ac:dyDescent="0.25">
      <c r="A5" s="16"/>
      <c r="B5" s="16"/>
      <c r="C5" s="16"/>
      <c r="D5" s="16"/>
      <c r="E5" s="16"/>
      <c r="F5" s="16"/>
      <c r="G5" s="20"/>
    </row>
    <row r="6" spans="1:14" x14ac:dyDescent="0.25">
      <c r="A6" s="16"/>
      <c r="B6" s="16"/>
      <c r="C6" s="16"/>
      <c r="D6" s="16"/>
      <c r="E6" s="16"/>
      <c r="F6" s="16"/>
      <c r="G6" s="20"/>
    </row>
    <row r="7" spans="1:14" x14ac:dyDescent="0.25">
      <c r="A7" s="16"/>
      <c r="B7" s="16"/>
      <c r="C7" s="16"/>
      <c r="D7" s="16"/>
      <c r="E7" s="16"/>
      <c r="F7" s="16"/>
      <c r="G7" s="20"/>
    </row>
    <row r="8" spans="1:14" x14ac:dyDescent="0.25">
      <c r="A8" s="16"/>
      <c r="B8" s="16"/>
      <c r="C8" s="16"/>
      <c r="D8" s="16"/>
      <c r="E8" s="16"/>
      <c r="F8" s="16"/>
      <c r="G8" s="20"/>
    </row>
    <row r="9" spans="1:14" ht="48.75" customHeight="1" x14ac:dyDescent="0.25">
      <c r="A9" s="16"/>
      <c r="B9" s="16"/>
      <c r="C9" s="16"/>
      <c r="D9" s="16"/>
      <c r="E9" s="16"/>
      <c r="F9" s="16"/>
      <c r="G9" s="20"/>
      <c r="K9" s="13" t="s">
        <v>56</v>
      </c>
      <c r="L9" s="13" t="s">
        <v>57</v>
      </c>
      <c r="M9" s="13" t="s">
        <v>58</v>
      </c>
      <c r="N9" s="13" t="s">
        <v>59</v>
      </c>
    </row>
    <row r="10" spans="1:14" x14ac:dyDescent="0.25">
      <c r="A10" s="16" t="s">
        <v>2</v>
      </c>
      <c r="B10" s="16"/>
      <c r="C10" s="4" t="s">
        <v>3</v>
      </c>
      <c r="D10" s="7">
        <v>13015</v>
      </c>
      <c r="E10" s="7">
        <v>447</v>
      </c>
      <c r="F10" s="8">
        <v>3.4344986553976178E-2</v>
      </c>
      <c r="G10" s="8" t="s">
        <v>35</v>
      </c>
      <c r="H10" s="10">
        <f>$F$32</f>
        <v>2.079525364815869E-2</v>
      </c>
      <c r="I10" s="10">
        <v>0.05</v>
      </c>
      <c r="K10" s="14">
        <f>LEFT(G10,3)%</f>
        <v>3.1E-2</v>
      </c>
      <c r="L10" s="14">
        <f>RIGHT(LEFT(G10,7),3)%</f>
        <v>3.7999999999999999E-2</v>
      </c>
      <c r="M10" s="14">
        <f>F10-K10</f>
        <v>3.3449865539761786E-3</v>
      </c>
      <c r="N10" s="14">
        <f>L10-F10</f>
        <v>3.6550134460238207E-3</v>
      </c>
    </row>
    <row r="11" spans="1:14" x14ac:dyDescent="0.25">
      <c r="A11" s="16"/>
      <c r="B11" s="16"/>
      <c r="C11" s="4" t="s">
        <v>4</v>
      </c>
      <c r="D11" s="7">
        <v>16775</v>
      </c>
      <c r="E11" s="7">
        <v>345</v>
      </c>
      <c r="F11" s="8">
        <v>2.0566318926974664E-2</v>
      </c>
      <c r="G11" s="8" t="s">
        <v>36</v>
      </c>
      <c r="H11" s="10">
        <f t="shared" ref="H11:H31" si="0">$F$32</f>
        <v>2.079525364815869E-2</v>
      </c>
      <c r="I11" s="10">
        <v>0.05</v>
      </c>
      <c r="K11" s="14">
        <f t="shared" ref="K11:K32" si="1">LEFT(G11,3)%</f>
        <v>1.9E-2</v>
      </c>
      <c r="L11" s="14">
        <f t="shared" ref="L11:L32" si="2">RIGHT(LEFT(G11,7),3)%</f>
        <v>2.3E-2</v>
      </c>
      <c r="M11" s="14">
        <f t="shared" ref="M11:M32" si="3">F11-K11</f>
        <v>1.5663189269746643E-3</v>
      </c>
      <c r="N11" s="14">
        <f t="shared" ref="N11:N32" si="4">L11-F11</f>
        <v>2.4336810730253358E-3</v>
      </c>
    </row>
    <row r="12" spans="1:14" x14ac:dyDescent="0.25">
      <c r="A12" s="16"/>
      <c r="B12" s="16"/>
      <c r="C12" s="4" t="s">
        <v>5</v>
      </c>
      <c r="D12" s="7">
        <v>2448</v>
      </c>
      <c r="E12" s="7">
        <v>3</v>
      </c>
      <c r="F12" s="12">
        <v>1.2254901960784314E-3</v>
      </c>
      <c r="G12" s="8" t="s">
        <v>37</v>
      </c>
      <c r="H12" s="10">
        <f t="shared" si="0"/>
        <v>2.079525364815869E-2</v>
      </c>
      <c r="I12" s="10">
        <v>0.05</v>
      </c>
      <c r="K12" s="14">
        <f>LEFT(G12,4)%</f>
        <v>2.9999999999999997E-4</v>
      </c>
      <c r="L12" s="14">
        <f>RIGHT(LEFT(G12,8),3)%</f>
        <v>4.0000000000000001E-3</v>
      </c>
      <c r="M12" s="14">
        <f t="shared" si="3"/>
        <v>9.2549019607843144E-4</v>
      </c>
      <c r="N12" s="14">
        <f t="shared" si="4"/>
        <v>2.7745098039215687E-3</v>
      </c>
    </row>
    <row r="13" spans="1:14" x14ac:dyDescent="0.25">
      <c r="A13" s="16"/>
      <c r="B13" s="16"/>
      <c r="C13" s="5" t="s">
        <v>6</v>
      </c>
      <c r="D13" s="6">
        <v>32238</v>
      </c>
      <c r="E13" s="6">
        <v>795</v>
      </c>
      <c r="F13" s="9">
        <v>2.4660338730690491E-2</v>
      </c>
      <c r="G13" s="8" t="s">
        <v>38</v>
      </c>
      <c r="H13" s="10">
        <f t="shared" si="0"/>
        <v>2.079525364815869E-2</v>
      </c>
      <c r="I13" s="10">
        <v>0.05</v>
      </c>
      <c r="K13" s="14">
        <f t="shared" si="1"/>
        <v>2.3E-2</v>
      </c>
      <c r="L13" s="14">
        <f t="shared" si="2"/>
        <v>2.7000000000000003E-2</v>
      </c>
      <c r="M13" s="14">
        <f t="shared" si="3"/>
        <v>1.6603387306904915E-3</v>
      </c>
      <c r="N13" s="14">
        <f t="shared" si="4"/>
        <v>2.339661269309512E-3</v>
      </c>
    </row>
    <row r="14" spans="1:14" x14ac:dyDescent="0.25">
      <c r="A14" s="16" t="s">
        <v>7</v>
      </c>
      <c r="B14" s="16"/>
      <c r="C14" s="4" t="s">
        <v>8</v>
      </c>
      <c r="D14" s="7">
        <v>12889</v>
      </c>
      <c r="E14" s="7">
        <v>155</v>
      </c>
      <c r="F14" s="8">
        <v>1.2025758398634494E-2</v>
      </c>
      <c r="G14" s="8" t="s">
        <v>39</v>
      </c>
      <c r="H14" s="10">
        <f t="shared" si="0"/>
        <v>2.079525364815869E-2</v>
      </c>
      <c r="I14" s="10">
        <v>0.05</v>
      </c>
      <c r="K14" s="14">
        <f t="shared" si="1"/>
        <v>0.01</v>
      </c>
      <c r="L14" s="14">
        <f t="shared" si="2"/>
        <v>1.3999999999999999E-2</v>
      </c>
      <c r="M14" s="14">
        <f t="shared" si="3"/>
        <v>2.0257583986344942E-3</v>
      </c>
      <c r="N14" s="14">
        <f t="shared" si="4"/>
        <v>1.9742416013655041E-3</v>
      </c>
    </row>
    <row r="15" spans="1:14" x14ac:dyDescent="0.25">
      <c r="A15" s="16"/>
      <c r="B15" s="16"/>
      <c r="C15" s="4" t="s">
        <v>9</v>
      </c>
      <c r="D15" s="7">
        <v>5981</v>
      </c>
      <c r="E15" s="7">
        <v>53</v>
      </c>
      <c r="F15" s="8">
        <v>8.8613944156495563E-3</v>
      </c>
      <c r="G15" s="8" t="s">
        <v>40</v>
      </c>
      <c r="H15" s="10">
        <f t="shared" si="0"/>
        <v>2.079525364815869E-2</v>
      </c>
      <c r="I15" s="10">
        <v>0.05</v>
      </c>
      <c r="K15" s="14">
        <f t="shared" si="1"/>
        <v>6.9999999999999993E-3</v>
      </c>
      <c r="L15" s="14">
        <f t="shared" si="2"/>
        <v>1.2E-2</v>
      </c>
      <c r="M15" s="14">
        <f t="shared" si="3"/>
        <v>1.861394415649557E-3</v>
      </c>
      <c r="N15" s="14">
        <f t="shared" si="4"/>
        <v>3.1386055843504439E-3</v>
      </c>
    </row>
    <row r="16" spans="1:14" x14ac:dyDescent="0.25">
      <c r="A16" s="16"/>
      <c r="B16" s="16"/>
      <c r="C16" s="4" t="s">
        <v>10</v>
      </c>
      <c r="D16" s="7">
        <v>3478</v>
      </c>
      <c r="E16" s="7">
        <v>114</v>
      </c>
      <c r="F16" s="8">
        <v>3.2777458309373203E-2</v>
      </c>
      <c r="G16" s="8" t="s">
        <v>41</v>
      </c>
      <c r="H16" s="10">
        <f t="shared" si="0"/>
        <v>2.079525364815869E-2</v>
      </c>
      <c r="I16" s="10">
        <v>0.05</v>
      </c>
      <c r="K16" s="14">
        <f t="shared" si="1"/>
        <v>2.7000000000000003E-2</v>
      </c>
      <c r="L16" s="14">
        <f t="shared" si="2"/>
        <v>3.9E-2</v>
      </c>
      <c r="M16" s="14">
        <f t="shared" si="3"/>
        <v>5.7774583093731999E-3</v>
      </c>
      <c r="N16" s="14">
        <f t="shared" si="4"/>
        <v>6.2225416906267969E-3</v>
      </c>
    </row>
    <row r="17" spans="1:14" x14ac:dyDescent="0.25">
      <c r="A17" s="16"/>
      <c r="B17" s="16"/>
      <c r="C17" s="4" t="s">
        <v>11</v>
      </c>
      <c r="D17" s="7">
        <v>4068</v>
      </c>
      <c r="E17" s="7">
        <v>90</v>
      </c>
      <c r="F17" s="8">
        <v>2.2123893805309734E-2</v>
      </c>
      <c r="G17" s="8" t="s">
        <v>42</v>
      </c>
      <c r="H17" s="10">
        <f t="shared" si="0"/>
        <v>2.079525364815869E-2</v>
      </c>
      <c r="I17" s="10">
        <v>0.05</v>
      </c>
      <c r="K17" s="14">
        <f t="shared" si="1"/>
        <v>1.8000000000000002E-2</v>
      </c>
      <c r="L17" s="14">
        <f t="shared" si="2"/>
        <v>2.7000000000000003E-2</v>
      </c>
      <c r="M17" s="14">
        <f t="shared" si="3"/>
        <v>4.1238938053097321E-3</v>
      </c>
      <c r="N17" s="14">
        <f t="shared" si="4"/>
        <v>4.876106194690269E-3</v>
      </c>
    </row>
    <row r="18" spans="1:14" x14ac:dyDescent="0.25">
      <c r="A18" s="16"/>
      <c r="B18" s="16"/>
      <c r="C18" s="5" t="s">
        <v>12</v>
      </c>
      <c r="D18" s="6">
        <v>26416</v>
      </c>
      <c r="E18" s="6">
        <v>412</v>
      </c>
      <c r="F18" s="9">
        <v>1.5596608116293155E-2</v>
      </c>
      <c r="G18" s="8" t="s">
        <v>43</v>
      </c>
      <c r="H18" s="10">
        <f t="shared" si="0"/>
        <v>2.079525364815869E-2</v>
      </c>
      <c r="I18" s="10">
        <v>0.05</v>
      </c>
      <c r="K18" s="14">
        <f t="shared" si="1"/>
        <v>1.3999999999999999E-2</v>
      </c>
      <c r="L18" s="14">
        <f t="shared" si="2"/>
        <v>1.7000000000000001E-2</v>
      </c>
      <c r="M18" s="14">
        <f t="shared" si="3"/>
        <v>1.5966081162931568E-3</v>
      </c>
      <c r="N18" s="14">
        <f t="shared" si="4"/>
        <v>1.4033918837068459E-3</v>
      </c>
    </row>
    <row r="19" spans="1:14" x14ac:dyDescent="0.25">
      <c r="A19" s="16" t="s">
        <v>13</v>
      </c>
      <c r="B19" s="16"/>
      <c r="C19" s="4" t="s">
        <v>14</v>
      </c>
      <c r="D19" s="7">
        <v>125</v>
      </c>
      <c r="E19" s="7">
        <v>0</v>
      </c>
      <c r="F19" s="8">
        <v>0</v>
      </c>
      <c r="G19" s="8" t="s">
        <v>60</v>
      </c>
      <c r="H19" s="10">
        <f t="shared" si="0"/>
        <v>2.079525364815869E-2</v>
      </c>
      <c r="I19" s="10">
        <v>0.05</v>
      </c>
      <c r="K19" s="14">
        <f t="shared" si="1"/>
        <v>0</v>
      </c>
      <c r="L19" s="14">
        <f>RIGHT(LEFT(G19,7),3)%</f>
        <v>3.7000000000000005E-2</v>
      </c>
      <c r="M19" s="14">
        <f t="shared" si="3"/>
        <v>0</v>
      </c>
      <c r="N19" s="14">
        <f t="shared" si="4"/>
        <v>3.7000000000000005E-2</v>
      </c>
    </row>
    <row r="20" spans="1:14" x14ac:dyDescent="0.25">
      <c r="A20" s="16"/>
      <c r="B20" s="16"/>
      <c r="C20" s="4" t="s">
        <v>15</v>
      </c>
      <c r="D20" s="7">
        <v>94</v>
      </c>
      <c r="E20" s="7">
        <v>0</v>
      </c>
      <c r="F20" s="8">
        <v>0</v>
      </c>
      <c r="G20" s="8" t="s">
        <v>61</v>
      </c>
      <c r="H20" s="10">
        <f t="shared" si="0"/>
        <v>2.079525364815869E-2</v>
      </c>
      <c r="I20" s="10">
        <v>0.05</v>
      </c>
      <c r="K20" s="14">
        <f t="shared" si="1"/>
        <v>0</v>
      </c>
      <c r="L20" s="14">
        <f>RIGHT(LEFT(G20,7),3)%</f>
        <v>4.9000000000000002E-2</v>
      </c>
      <c r="M20" s="14">
        <f t="shared" si="3"/>
        <v>0</v>
      </c>
      <c r="N20" s="14">
        <f t="shared" si="4"/>
        <v>4.9000000000000002E-2</v>
      </c>
    </row>
    <row r="21" spans="1:14" x14ac:dyDescent="0.25">
      <c r="A21" s="16"/>
      <c r="B21" s="16"/>
      <c r="C21" s="4" t="s">
        <v>16</v>
      </c>
      <c r="D21" s="7">
        <v>929</v>
      </c>
      <c r="E21" s="7">
        <v>17</v>
      </c>
      <c r="F21" s="8">
        <v>1.829924650161464E-2</v>
      </c>
      <c r="G21" s="8" t="s">
        <v>44</v>
      </c>
      <c r="H21" s="10">
        <f t="shared" si="0"/>
        <v>2.079525364815869E-2</v>
      </c>
      <c r="I21" s="10">
        <v>0.05</v>
      </c>
      <c r="K21" s="14">
        <f t="shared" si="1"/>
        <v>1.1000000000000001E-2</v>
      </c>
      <c r="L21" s="14">
        <f t="shared" si="2"/>
        <v>0.03</v>
      </c>
      <c r="M21" s="14">
        <f t="shared" si="3"/>
        <v>7.2992465016146393E-3</v>
      </c>
      <c r="N21" s="14">
        <f t="shared" si="4"/>
        <v>1.1700753498385359E-2</v>
      </c>
    </row>
    <row r="22" spans="1:14" x14ac:dyDescent="0.25">
      <c r="A22" s="16"/>
      <c r="B22" s="16"/>
      <c r="C22" s="4" t="s">
        <v>17</v>
      </c>
      <c r="D22" s="7">
        <v>911</v>
      </c>
      <c r="E22" s="7">
        <v>24</v>
      </c>
      <c r="F22" s="8">
        <v>2.6344676180021953E-2</v>
      </c>
      <c r="G22" s="8" t="s">
        <v>45</v>
      </c>
      <c r="H22" s="10">
        <f t="shared" si="0"/>
        <v>2.079525364815869E-2</v>
      </c>
      <c r="I22" s="10">
        <v>0.05</v>
      </c>
      <c r="K22" s="14">
        <f t="shared" si="1"/>
        <v>1.7000000000000001E-2</v>
      </c>
      <c r="L22" s="14">
        <f t="shared" si="2"/>
        <v>0.04</v>
      </c>
      <c r="M22" s="14">
        <f t="shared" si="3"/>
        <v>9.3446761800219519E-3</v>
      </c>
      <c r="N22" s="14">
        <f t="shared" si="4"/>
        <v>1.3655323819978048E-2</v>
      </c>
    </row>
    <row r="23" spans="1:14" x14ac:dyDescent="0.25">
      <c r="A23" s="16"/>
      <c r="B23" s="16"/>
      <c r="C23" s="4" t="s">
        <v>18</v>
      </c>
      <c r="D23" s="7">
        <v>686</v>
      </c>
      <c r="E23" s="7">
        <v>16</v>
      </c>
      <c r="F23" s="8">
        <v>2.3323615160349854E-2</v>
      </c>
      <c r="G23" s="8" t="s">
        <v>46</v>
      </c>
      <c r="H23" s="10">
        <f t="shared" si="0"/>
        <v>2.079525364815869E-2</v>
      </c>
      <c r="I23" s="10">
        <v>0.05</v>
      </c>
      <c r="K23" s="14">
        <f>LEFT(G23,3)%</f>
        <v>1.3999999999999999E-2</v>
      </c>
      <c r="L23" s="14">
        <f>RIGHT(LEFT(G23,7),3)%</f>
        <v>3.7999999999999999E-2</v>
      </c>
      <c r="M23" s="14">
        <f t="shared" si="3"/>
        <v>9.3236151603498553E-3</v>
      </c>
      <c r="N23" s="14">
        <f t="shared" si="4"/>
        <v>1.4676384839650145E-2</v>
      </c>
    </row>
    <row r="24" spans="1:14" x14ac:dyDescent="0.25">
      <c r="A24" s="16"/>
      <c r="B24" s="16"/>
      <c r="C24" s="4" t="s">
        <v>19</v>
      </c>
      <c r="D24" s="7">
        <v>353</v>
      </c>
      <c r="E24" s="7">
        <v>10</v>
      </c>
      <c r="F24" s="8">
        <v>2.8328611898016998E-2</v>
      </c>
      <c r="G24" s="8" t="s">
        <v>47</v>
      </c>
      <c r="H24" s="10">
        <f t="shared" si="0"/>
        <v>2.079525364815869E-2</v>
      </c>
      <c r="I24" s="10">
        <v>0.05</v>
      </c>
      <c r="K24" s="14">
        <f t="shared" si="1"/>
        <v>1.3999999999999999E-2</v>
      </c>
      <c r="L24" s="14">
        <f>RIGHT(LEFT(G24,7),3)%</f>
        <v>5.2999999999999999E-2</v>
      </c>
      <c r="M24" s="14">
        <f t="shared" si="3"/>
        <v>1.4328611898016999E-2</v>
      </c>
      <c r="N24" s="14">
        <f t="shared" si="4"/>
        <v>2.4671388101983001E-2</v>
      </c>
    </row>
    <row r="25" spans="1:14" x14ac:dyDescent="0.25">
      <c r="A25" s="16"/>
      <c r="B25" s="16"/>
      <c r="C25" s="4" t="s">
        <v>20</v>
      </c>
      <c r="D25" s="7">
        <v>1805</v>
      </c>
      <c r="E25" s="7">
        <v>40</v>
      </c>
      <c r="F25" s="8">
        <v>2.2160664819944598E-2</v>
      </c>
      <c r="G25" s="8" t="s">
        <v>48</v>
      </c>
      <c r="H25" s="10">
        <f t="shared" si="0"/>
        <v>2.079525364815869E-2</v>
      </c>
      <c r="I25" s="10">
        <v>0.05</v>
      </c>
      <c r="K25" s="14">
        <f t="shared" si="1"/>
        <v>1.6E-2</v>
      </c>
      <c r="L25" s="14">
        <f t="shared" si="2"/>
        <v>0.03</v>
      </c>
      <c r="M25" s="14">
        <f t="shared" si="3"/>
        <v>6.1606648199445981E-3</v>
      </c>
      <c r="N25" s="14">
        <f t="shared" si="4"/>
        <v>7.8393351800554005E-3</v>
      </c>
    </row>
    <row r="26" spans="1:14" x14ac:dyDescent="0.25">
      <c r="A26" s="16"/>
      <c r="B26" s="16"/>
      <c r="C26" s="4" t="s">
        <v>21</v>
      </c>
      <c r="D26" s="7">
        <v>330</v>
      </c>
      <c r="E26" s="7">
        <v>3</v>
      </c>
      <c r="F26" s="8">
        <v>9.0909090909090905E-3</v>
      </c>
      <c r="G26" s="8" t="s">
        <v>49</v>
      </c>
      <c r="H26" s="10">
        <f t="shared" si="0"/>
        <v>2.079525364815869E-2</v>
      </c>
      <c r="I26" s="10">
        <v>0.05</v>
      </c>
      <c r="K26" s="14">
        <f t="shared" si="1"/>
        <v>2E-3</v>
      </c>
      <c r="L26" s="14">
        <f>RIGHT(LEFT(G26,7),3)%</f>
        <v>2.8999999999999998E-2</v>
      </c>
      <c r="M26" s="14">
        <f t="shared" si="3"/>
        <v>7.0909090909090904E-3</v>
      </c>
      <c r="N26" s="14">
        <f t="shared" si="4"/>
        <v>1.9909090909090908E-2</v>
      </c>
    </row>
    <row r="27" spans="1:14" x14ac:dyDescent="0.25">
      <c r="A27" s="16"/>
      <c r="B27" s="16"/>
      <c r="C27" s="4" t="s">
        <v>28</v>
      </c>
      <c r="D27" s="7">
        <v>1582</v>
      </c>
      <c r="E27" s="7">
        <v>42</v>
      </c>
      <c r="F27" s="8">
        <v>2.6548672566371681E-2</v>
      </c>
      <c r="G27" s="8" t="s">
        <v>50</v>
      </c>
      <c r="H27" s="10">
        <f t="shared" si="0"/>
        <v>2.079525364815869E-2</v>
      </c>
      <c r="I27" s="10">
        <v>0.05</v>
      </c>
      <c r="K27" s="14">
        <f t="shared" si="1"/>
        <v>1.9E-2</v>
      </c>
      <c r="L27" s="14">
        <f t="shared" si="2"/>
        <v>3.6000000000000004E-2</v>
      </c>
      <c r="M27" s="14">
        <f t="shared" si="3"/>
        <v>7.5486725663716815E-3</v>
      </c>
      <c r="N27" s="14">
        <f t="shared" si="4"/>
        <v>9.4513274336283232E-3</v>
      </c>
    </row>
    <row r="28" spans="1:14" x14ac:dyDescent="0.25">
      <c r="A28" s="16"/>
      <c r="B28" s="16"/>
      <c r="C28" s="4" t="s">
        <v>22</v>
      </c>
      <c r="D28" s="7">
        <v>215</v>
      </c>
      <c r="E28" s="7">
        <v>2</v>
      </c>
      <c r="F28" s="8">
        <v>9.3023255813953487E-3</v>
      </c>
      <c r="G28" s="8" t="s">
        <v>51</v>
      </c>
      <c r="H28" s="10">
        <f t="shared" si="0"/>
        <v>2.079525364815869E-2</v>
      </c>
      <c r="I28" s="10">
        <v>0.05</v>
      </c>
      <c r="K28" s="14">
        <f t="shared" si="1"/>
        <v>2E-3</v>
      </c>
      <c r="L28" s="14">
        <f>RIGHT(LEFT(G28,7),3)%</f>
        <v>3.7000000000000005E-2</v>
      </c>
      <c r="M28" s="14">
        <f t="shared" si="3"/>
        <v>7.3023255813953487E-3</v>
      </c>
      <c r="N28" s="14">
        <f t="shared" si="4"/>
        <v>2.7697674418604656E-2</v>
      </c>
    </row>
    <row r="29" spans="1:14" x14ac:dyDescent="0.25">
      <c r="A29" s="16"/>
      <c r="B29" s="16"/>
      <c r="C29" s="4" t="s">
        <v>23</v>
      </c>
      <c r="D29" s="7">
        <v>305</v>
      </c>
      <c r="E29" s="7">
        <v>11</v>
      </c>
      <c r="F29" s="8">
        <v>3.6065573770491806E-2</v>
      </c>
      <c r="G29" s="8" t="s">
        <v>52</v>
      </c>
      <c r="H29" s="10">
        <f t="shared" si="0"/>
        <v>2.079525364815869E-2</v>
      </c>
      <c r="I29" s="10">
        <v>0.05</v>
      </c>
      <c r="K29" s="14">
        <f>LEFT(G29,3)%</f>
        <v>1.9E-2</v>
      </c>
      <c r="L29" s="14">
        <f>RIGHT(LEFT(G29,7),3)%</f>
        <v>6.6000000000000003E-2</v>
      </c>
      <c r="M29" s="14">
        <f t="shared" si="3"/>
        <v>1.7065573770491806E-2</v>
      </c>
      <c r="N29" s="14">
        <f t="shared" si="4"/>
        <v>2.9934426229508197E-2</v>
      </c>
    </row>
    <row r="30" spans="1:14" x14ac:dyDescent="0.25">
      <c r="A30" s="16"/>
      <c r="B30" s="16"/>
      <c r="C30" s="4" t="s">
        <v>31</v>
      </c>
      <c r="D30" s="7">
        <v>757</v>
      </c>
      <c r="E30" s="7">
        <v>16</v>
      </c>
      <c r="F30" s="8">
        <v>2.1136063408190225E-2</v>
      </c>
      <c r="G30" s="8" t="s">
        <v>53</v>
      </c>
      <c r="H30" s="10">
        <f t="shared" si="0"/>
        <v>2.079525364815869E-2</v>
      </c>
      <c r="I30" s="10">
        <v>0.05</v>
      </c>
      <c r="K30" s="14">
        <f t="shared" si="1"/>
        <v>1.3000000000000001E-2</v>
      </c>
      <c r="L30" s="14">
        <f t="shared" si="2"/>
        <v>3.5000000000000003E-2</v>
      </c>
      <c r="M30" s="14">
        <f t="shared" si="3"/>
        <v>8.1360634081902236E-3</v>
      </c>
      <c r="N30" s="14">
        <f t="shared" si="4"/>
        <v>1.3863936591809779E-2</v>
      </c>
    </row>
    <row r="31" spans="1:14" x14ac:dyDescent="0.25">
      <c r="A31" s="16"/>
      <c r="B31" s="16"/>
      <c r="C31" s="5" t="s">
        <v>25</v>
      </c>
      <c r="D31" s="6">
        <v>8092</v>
      </c>
      <c r="E31" s="6">
        <v>181</v>
      </c>
      <c r="F31" s="9">
        <v>2.2367770637666831E-2</v>
      </c>
      <c r="G31" s="8" t="s">
        <v>54</v>
      </c>
      <c r="H31" s="10">
        <f t="shared" si="0"/>
        <v>2.079525364815869E-2</v>
      </c>
      <c r="I31" s="10">
        <v>0.05</v>
      </c>
      <c r="K31" s="14">
        <f t="shared" si="1"/>
        <v>1.9E-2</v>
      </c>
      <c r="L31" s="14">
        <f t="shared" si="2"/>
        <v>2.6000000000000002E-2</v>
      </c>
      <c r="M31" s="14">
        <f t="shared" si="3"/>
        <v>3.3677706376668316E-3</v>
      </c>
      <c r="N31" s="14">
        <f t="shared" si="4"/>
        <v>3.6322293623331711E-3</v>
      </c>
    </row>
    <row r="32" spans="1:14" x14ac:dyDescent="0.25">
      <c r="A32" s="17" t="s">
        <v>26</v>
      </c>
      <c r="B32" s="17"/>
      <c r="C32" s="4"/>
      <c r="D32" s="6">
        <v>66746</v>
      </c>
      <c r="E32" s="6">
        <v>1388</v>
      </c>
      <c r="F32" s="9">
        <v>2.079525364815869E-2</v>
      </c>
      <c r="G32" s="8" t="s">
        <v>55</v>
      </c>
      <c r="K32" s="14">
        <f t="shared" si="1"/>
        <v>0.02</v>
      </c>
      <c r="L32" s="14">
        <f t="shared" si="2"/>
        <v>2.2000000000000002E-2</v>
      </c>
      <c r="M32" s="14">
        <f t="shared" si="3"/>
        <v>7.9525364815868915E-4</v>
      </c>
      <c r="N32" s="14">
        <f t="shared" si="4"/>
        <v>1.2047463518413126E-3</v>
      </c>
    </row>
  </sheetData>
  <mergeCells count="11">
    <mergeCell ref="A10:B13"/>
    <mergeCell ref="A14:B18"/>
    <mergeCell ref="A19:B31"/>
    <mergeCell ref="A32:B32"/>
    <mergeCell ref="A1:J1"/>
    <mergeCell ref="A4:B9"/>
    <mergeCell ref="C4:C9"/>
    <mergeCell ref="D4:D9"/>
    <mergeCell ref="E4:E9"/>
    <mergeCell ref="F4:F9"/>
    <mergeCell ref="G4:G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workbookViewId="0">
      <selection activeCell="F19" sqref="F19"/>
    </sheetView>
  </sheetViews>
  <sheetFormatPr defaultRowHeight="15" x14ac:dyDescent="0.25"/>
  <cols>
    <col min="4" max="4" width="15.28515625" customWidth="1"/>
    <col min="5" max="5" width="15.85546875" customWidth="1"/>
    <col min="6" max="6" width="14.7109375" customWidth="1"/>
    <col min="9" max="9" width="22.5703125" customWidth="1"/>
    <col min="10" max="10" width="17.42578125" customWidth="1"/>
    <col min="11" max="11" width="19.28515625" customWidth="1"/>
  </cols>
  <sheetData>
    <row r="1" spans="1:9" ht="15.75" customHeight="1" x14ac:dyDescent="0.2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13.5" customHeight="1" x14ac:dyDescent="0.25"/>
    <row r="4" spans="1:9" x14ac:dyDescent="0.25">
      <c r="A4" s="16" t="s">
        <v>0</v>
      </c>
      <c r="B4" s="16"/>
      <c r="C4" s="16" t="s">
        <v>1</v>
      </c>
      <c r="D4" s="19" t="s">
        <v>29</v>
      </c>
      <c r="E4" s="19" t="s">
        <v>30</v>
      </c>
      <c r="F4" s="19" t="s">
        <v>63</v>
      </c>
    </row>
    <row r="5" spans="1:9" x14ac:dyDescent="0.25">
      <c r="A5" s="16"/>
      <c r="B5" s="16"/>
      <c r="C5" s="16"/>
      <c r="D5" s="16"/>
      <c r="E5" s="16"/>
      <c r="F5" s="16"/>
    </row>
    <row r="6" spans="1:9" x14ac:dyDescent="0.25">
      <c r="A6" s="16"/>
      <c r="B6" s="16"/>
      <c r="C6" s="16"/>
      <c r="D6" s="16"/>
      <c r="E6" s="16"/>
      <c r="F6" s="16"/>
    </row>
    <row r="7" spans="1:9" x14ac:dyDescent="0.25">
      <c r="A7" s="16"/>
      <c r="B7" s="16"/>
      <c r="C7" s="16"/>
      <c r="D7" s="16"/>
      <c r="E7" s="16"/>
      <c r="F7" s="16"/>
    </row>
    <row r="8" spans="1:9" x14ac:dyDescent="0.25">
      <c r="A8" s="16"/>
      <c r="B8" s="16"/>
      <c r="C8" s="16"/>
      <c r="D8" s="16"/>
      <c r="E8" s="16"/>
      <c r="F8" s="16"/>
    </row>
    <row r="9" spans="1:9" x14ac:dyDescent="0.25">
      <c r="A9" s="16"/>
      <c r="B9" s="16"/>
      <c r="C9" s="16"/>
      <c r="D9" s="16"/>
      <c r="E9" s="16"/>
      <c r="F9" s="16"/>
    </row>
    <row r="10" spans="1:9" x14ac:dyDescent="0.25">
      <c r="A10" s="16" t="s">
        <v>2</v>
      </c>
      <c r="B10" s="16"/>
      <c r="C10" s="4" t="s">
        <v>3</v>
      </c>
      <c r="D10" s="7">
        <v>13132</v>
      </c>
      <c r="E10" s="7">
        <v>422</v>
      </c>
      <c r="F10" s="8">
        <v>3.2135242156564117E-2</v>
      </c>
      <c r="G10" s="10">
        <f>$F$32</f>
        <v>1.9875195463778916E-2</v>
      </c>
      <c r="H10" s="10">
        <v>0.1</v>
      </c>
    </row>
    <row r="11" spans="1:9" x14ac:dyDescent="0.25">
      <c r="A11" s="16"/>
      <c r="B11" s="16"/>
      <c r="C11" s="4" t="s">
        <v>4</v>
      </c>
      <c r="D11" s="7">
        <v>17352</v>
      </c>
      <c r="E11" s="7">
        <v>350</v>
      </c>
      <c r="F11" s="8">
        <v>2.017058552328262E-2</v>
      </c>
      <c r="G11" s="10">
        <f t="shared" ref="G11:G31" si="0">$F$32</f>
        <v>1.9875195463778916E-2</v>
      </c>
      <c r="H11" s="10">
        <v>0.1</v>
      </c>
    </row>
    <row r="12" spans="1:9" x14ac:dyDescent="0.25">
      <c r="A12" s="16"/>
      <c r="B12" s="16"/>
      <c r="C12" s="4" t="s">
        <v>5</v>
      </c>
      <c r="D12" s="7">
        <v>2617</v>
      </c>
      <c r="E12" s="7">
        <v>5</v>
      </c>
      <c r="F12" s="12">
        <v>1.9105846388995033E-3</v>
      </c>
      <c r="G12" s="10">
        <f t="shared" si="0"/>
        <v>1.9875195463778916E-2</v>
      </c>
      <c r="H12" s="10">
        <v>0.1</v>
      </c>
    </row>
    <row r="13" spans="1:9" x14ac:dyDescent="0.25">
      <c r="A13" s="16"/>
      <c r="B13" s="16"/>
      <c r="C13" s="5" t="s">
        <v>6</v>
      </c>
      <c r="D13" s="6">
        <v>33101</v>
      </c>
      <c r="E13" s="6">
        <v>777</v>
      </c>
      <c r="F13" s="9">
        <v>2.3473611069151988E-2</v>
      </c>
      <c r="G13" s="10">
        <f t="shared" si="0"/>
        <v>1.9875195463778916E-2</v>
      </c>
      <c r="H13" s="10">
        <v>0.1</v>
      </c>
    </row>
    <row r="14" spans="1:9" x14ac:dyDescent="0.25">
      <c r="A14" s="16" t="s">
        <v>7</v>
      </c>
      <c r="B14" s="16"/>
      <c r="C14" s="4" t="s">
        <v>8</v>
      </c>
      <c r="D14" s="7">
        <v>12729</v>
      </c>
      <c r="E14" s="7">
        <v>142</v>
      </c>
      <c r="F14" s="8">
        <v>1.1155628878937859E-2</v>
      </c>
      <c r="G14" s="10">
        <f t="shared" si="0"/>
        <v>1.9875195463778916E-2</v>
      </c>
      <c r="H14" s="10">
        <v>0.1</v>
      </c>
    </row>
    <row r="15" spans="1:9" x14ac:dyDescent="0.25">
      <c r="A15" s="16"/>
      <c r="B15" s="16"/>
      <c r="C15" s="4" t="s">
        <v>9</v>
      </c>
      <c r="D15" s="7">
        <v>6409</v>
      </c>
      <c r="E15" s="7">
        <v>55</v>
      </c>
      <c r="F15" s="8">
        <v>8.5816820096738956E-3</v>
      </c>
      <c r="G15" s="10">
        <f t="shared" si="0"/>
        <v>1.9875195463778916E-2</v>
      </c>
      <c r="H15" s="10">
        <v>0.1</v>
      </c>
    </row>
    <row r="16" spans="1:9" x14ac:dyDescent="0.25">
      <c r="A16" s="16"/>
      <c r="B16" s="16"/>
      <c r="C16" s="4" t="s">
        <v>10</v>
      </c>
      <c r="D16" s="7">
        <v>3642</v>
      </c>
      <c r="E16" s="7">
        <v>117</v>
      </c>
      <c r="F16" s="8">
        <v>3.2125205930807248E-2</v>
      </c>
      <c r="G16" s="10">
        <f t="shared" si="0"/>
        <v>1.9875195463778916E-2</v>
      </c>
      <c r="H16" s="10">
        <v>0.1</v>
      </c>
    </row>
    <row r="17" spans="1:8" x14ac:dyDescent="0.25">
      <c r="A17" s="16"/>
      <c r="B17" s="16"/>
      <c r="C17" s="4" t="s">
        <v>11</v>
      </c>
      <c r="D17" s="7">
        <v>3964</v>
      </c>
      <c r="E17" s="7">
        <v>94</v>
      </c>
      <c r="F17" s="8">
        <v>2.3713420787083755E-2</v>
      </c>
      <c r="G17" s="10">
        <f t="shared" si="0"/>
        <v>1.9875195463778916E-2</v>
      </c>
      <c r="H17" s="10">
        <v>0.1</v>
      </c>
    </row>
    <row r="18" spans="1:8" x14ac:dyDescent="0.25">
      <c r="A18" s="16"/>
      <c r="B18" s="16"/>
      <c r="C18" s="5" t="s">
        <v>12</v>
      </c>
      <c r="D18" s="6">
        <v>26744</v>
      </c>
      <c r="E18" s="6">
        <v>408</v>
      </c>
      <c r="F18" s="9">
        <v>1.525575830092731E-2</v>
      </c>
      <c r="G18" s="10">
        <f t="shared" si="0"/>
        <v>1.9875195463778916E-2</v>
      </c>
      <c r="H18" s="10">
        <v>0.1</v>
      </c>
    </row>
    <row r="19" spans="1:8" x14ac:dyDescent="0.25">
      <c r="A19" s="16" t="s">
        <v>13</v>
      </c>
      <c r="B19" s="16"/>
      <c r="C19" s="4" t="s">
        <v>14</v>
      </c>
      <c r="D19" s="7">
        <v>143</v>
      </c>
      <c r="E19" s="7">
        <v>2</v>
      </c>
      <c r="F19" s="8">
        <v>1.3986013986013986E-2</v>
      </c>
      <c r="G19" s="10">
        <f t="shared" si="0"/>
        <v>1.9875195463778916E-2</v>
      </c>
      <c r="H19" s="10">
        <v>0.1</v>
      </c>
    </row>
    <row r="20" spans="1:8" x14ac:dyDescent="0.25">
      <c r="A20" s="16"/>
      <c r="B20" s="16"/>
      <c r="C20" s="4" t="s">
        <v>15</v>
      </c>
      <c r="D20" s="7">
        <v>107</v>
      </c>
      <c r="E20" s="7">
        <v>1</v>
      </c>
      <c r="F20" s="8">
        <v>9.3457943925233638E-3</v>
      </c>
      <c r="G20" s="10">
        <f t="shared" si="0"/>
        <v>1.9875195463778916E-2</v>
      </c>
      <c r="H20" s="10">
        <v>0.1</v>
      </c>
    </row>
    <row r="21" spans="1:8" x14ac:dyDescent="0.25">
      <c r="A21" s="16"/>
      <c r="B21" s="16"/>
      <c r="C21" s="4" t="s">
        <v>16</v>
      </c>
      <c r="D21" s="7">
        <v>954</v>
      </c>
      <c r="E21" s="7">
        <v>15</v>
      </c>
      <c r="F21" s="8">
        <v>1.5723270440251572E-2</v>
      </c>
      <c r="G21" s="10">
        <f t="shared" si="0"/>
        <v>1.9875195463778916E-2</v>
      </c>
      <c r="H21" s="10">
        <v>0.1</v>
      </c>
    </row>
    <row r="22" spans="1:8" x14ac:dyDescent="0.25">
      <c r="A22" s="16"/>
      <c r="B22" s="16"/>
      <c r="C22" s="4" t="s">
        <v>17</v>
      </c>
      <c r="D22" s="7">
        <v>928</v>
      </c>
      <c r="E22" s="7">
        <v>11</v>
      </c>
      <c r="F22" s="8">
        <v>1.1853448275862068E-2</v>
      </c>
      <c r="G22" s="10">
        <f t="shared" si="0"/>
        <v>1.9875195463778916E-2</v>
      </c>
      <c r="H22" s="10">
        <v>0.1</v>
      </c>
    </row>
    <row r="23" spans="1:8" x14ac:dyDescent="0.25">
      <c r="A23" s="16"/>
      <c r="B23" s="16"/>
      <c r="C23" s="4" t="s">
        <v>18</v>
      </c>
      <c r="D23" s="7">
        <v>718</v>
      </c>
      <c r="E23" s="7">
        <v>29</v>
      </c>
      <c r="F23" s="8">
        <v>4.0389972144846797E-2</v>
      </c>
      <c r="G23" s="10">
        <f t="shared" si="0"/>
        <v>1.9875195463778916E-2</v>
      </c>
      <c r="H23" s="10">
        <v>0.1</v>
      </c>
    </row>
    <row r="24" spans="1:8" x14ac:dyDescent="0.25">
      <c r="A24" s="16"/>
      <c r="B24" s="16"/>
      <c r="C24" s="4" t="s">
        <v>19</v>
      </c>
      <c r="D24" s="7">
        <v>393</v>
      </c>
      <c r="E24" s="7">
        <v>7</v>
      </c>
      <c r="F24" s="8">
        <v>1.7811704834605598E-2</v>
      </c>
      <c r="G24" s="10">
        <f t="shared" si="0"/>
        <v>1.9875195463778916E-2</v>
      </c>
      <c r="H24" s="10">
        <v>0.1</v>
      </c>
    </row>
    <row r="25" spans="1:8" x14ac:dyDescent="0.25">
      <c r="A25" s="16"/>
      <c r="B25" s="16"/>
      <c r="C25" s="4" t="s">
        <v>20</v>
      </c>
      <c r="D25" s="7">
        <v>1972</v>
      </c>
      <c r="E25" s="7">
        <v>38</v>
      </c>
      <c r="F25" s="8">
        <v>1.9269776876267748E-2</v>
      </c>
      <c r="G25" s="10">
        <f t="shared" si="0"/>
        <v>1.9875195463778916E-2</v>
      </c>
      <c r="H25" s="10">
        <v>0.1</v>
      </c>
    </row>
    <row r="26" spans="1:8" x14ac:dyDescent="0.25">
      <c r="A26" s="16"/>
      <c r="B26" s="16"/>
      <c r="C26" s="4" t="s">
        <v>21</v>
      </c>
      <c r="D26" s="7">
        <v>328</v>
      </c>
      <c r="E26" s="7">
        <v>5</v>
      </c>
      <c r="F26" s="8">
        <v>1.524390243902439E-2</v>
      </c>
      <c r="G26" s="10">
        <f t="shared" si="0"/>
        <v>1.9875195463778916E-2</v>
      </c>
      <c r="H26" s="10">
        <v>0.1</v>
      </c>
    </row>
    <row r="27" spans="1:8" x14ac:dyDescent="0.25">
      <c r="A27" s="16"/>
      <c r="B27" s="16"/>
      <c r="C27" s="4" t="s">
        <v>28</v>
      </c>
      <c r="D27" s="7">
        <v>1595</v>
      </c>
      <c r="E27" s="7">
        <v>30</v>
      </c>
      <c r="F27" s="8">
        <v>1.8808777429467086E-2</v>
      </c>
      <c r="G27" s="10">
        <f t="shared" si="0"/>
        <v>1.9875195463778916E-2</v>
      </c>
      <c r="H27" s="10">
        <v>0.1</v>
      </c>
    </row>
    <row r="28" spans="1:8" x14ac:dyDescent="0.25">
      <c r="A28" s="16"/>
      <c r="B28" s="16"/>
      <c r="C28" s="4" t="s">
        <v>22</v>
      </c>
      <c r="D28" s="7">
        <v>316</v>
      </c>
      <c r="E28" s="7">
        <v>7</v>
      </c>
      <c r="F28" s="8">
        <v>2.2151898734177215E-2</v>
      </c>
      <c r="G28" s="10">
        <f t="shared" si="0"/>
        <v>1.9875195463778916E-2</v>
      </c>
      <c r="H28" s="10">
        <v>0.1</v>
      </c>
    </row>
    <row r="29" spans="1:8" x14ac:dyDescent="0.25">
      <c r="A29" s="16"/>
      <c r="B29" s="16"/>
      <c r="C29" s="4" t="s">
        <v>23</v>
      </c>
      <c r="D29" s="7">
        <v>336</v>
      </c>
      <c r="E29" s="7">
        <v>12</v>
      </c>
      <c r="F29" s="8">
        <v>3.5714285714285712E-2</v>
      </c>
      <c r="G29" s="10">
        <f t="shared" si="0"/>
        <v>1.9875195463778916E-2</v>
      </c>
      <c r="H29" s="10">
        <v>0.1</v>
      </c>
    </row>
    <row r="30" spans="1:8" x14ac:dyDescent="0.25">
      <c r="A30" s="16"/>
      <c r="B30" s="16"/>
      <c r="C30" s="4" t="s">
        <v>24</v>
      </c>
      <c r="D30" s="7">
        <v>792</v>
      </c>
      <c r="E30" s="7">
        <v>18</v>
      </c>
      <c r="F30" s="8">
        <v>2.2727272727272728E-2</v>
      </c>
      <c r="G30" s="10">
        <f t="shared" si="0"/>
        <v>1.9875195463778916E-2</v>
      </c>
      <c r="H30" s="10">
        <v>0.1</v>
      </c>
    </row>
    <row r="31" spans="1:8" x14ac:dyDescent="0.25">
      <c r="A31" s="16"/>
      <c r="B31" s="16"/>
      <c r="C31" s="5" t="s">
        <v>25</v>
      </c>
      <c r="D31" s="7">
        <v>8582</v>
      </c>
      <c r="E31" s="6">
        <v>175</v>
      </c>
      <c r="F31" s="9">
        <v>2.0391517128874388E-2</v>
      </c>
      <c r="G31" s="10">
        <f t="shared" si="0"/>
        <v>1.9875195463778916E-2</v>
      </c>
      <c r="H31" s="10">
        <v>0.1</v>
      </c>
    </row>
    <row r="32" spans="1:8" x14ac:dyDescent="0.25">
      <c r="A32" s="17" t="s">
        <v>26</v>
      </c>
      <c r="B32" s="17"/>
      <c r="C32" s="4"/>
      <c r="D32" s="6">
        <v>68427</v>
      </c>
      <c r="E32" s="6">
        <v>1360</v>
      </c>
      <c r="F32" s="9">
        <v>1.9875195463778916E-2</v>
      </c>
    </row>
  </sheetData>
  <mergeCells count="10">
    <mergeCell ref="A1:I1"/>
    <mergeCell ref="C4:C9"/>
    <mergeCell ref="D4:D9"/>
    <mergeCell ref="E4:E9"/>
    <mergeCell ref="F4:F9"/>
    <mergeCell ref="A10:B13"/>
    <mergeCell ref="A14:B18"/>
    <mergeCell ref="A19:B31"/>
    <mergeCell ref="A32:B32"/>
    <mergeCell ref="A4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Pille Lõmps</cp:lastModifiedBy>
  <dcterms:created xsi:type="dcterms:W3CDTF">2016-07-11T09:53:53Z</dcterms:created>
  <dcterms:modified xsi:type="dcterms:W3CDTF">2017-10-31T11:29:22Z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kirurgia_7_1008.xlsx</vt:lpwstr>
  </property>
</Properties>
</file>