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haigekassa.ee\yldine\P_ravikindlustushyvitised\P11_tervishoiukvaliteet\7_Andmed_analuusid\haiglate_tegevusaruanne_kontsepts\Tagasiside_aruanne_2017\Indikaatorid\Usaldusvahemikud\"/>
    </mc:Choice>
  </mc:AlternateContent>
  <xr:revisionPtr revIDLastSave="0" documentId="13_ncr:1_{378E506A-2879-4B3A-ADEE-64415EF4338E}" xr6:coauthVersionLast="31" xr6:coauthVersionMax="31" xr10:uidLastSave="{00000000-0000-0000-0000-000000000000}"/>
  <bookViews>
    <workbookView xWindow="0" yWindow="0" windowWidth="15360" windowHeight="7545" tabRatio="935" activeTab="1" xr2:uid="{00000000-000D-0000-FFFF-FFFF00000000}"/>
  </bookViews>
  <sheets>
    <sheet name="Kirjeldus" sheetId="14" r:id="rId1"/>
    <sheet name="Aruandesse2017" sheetId="15" r:id="rId2"/>
    <sheet name="Aruandesse2016" sheetId="12" r:id="rId3"/>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3" i="15" l="1"/>
  <c r="K25" i="15"/>
  <c r="K29" i="15"/>
  <c r="J9" i="15"/>
  <c r="L9" i="15" s="1"/>
  <c r="J10" i="15"/>
  <c r="L10" i="15" s="1"/>
  <c r="J11" i="15"/>
  <c r="L11" i="15" s="1"/>
  <c r="J12" i="15"/>
  <c r="L12" i="15" s="1"/>
  <c r="J13" i="15"/>
  <c r="L13" i="15" s="1"/>
  <c r="J14" i="15"/>
  <c r="L14" i="15" s="1"/>
  <c r="J15" i="15"/>
  <c r="L15" i="15" s="1"/>
  <c r="J16" i="15"/>
  <c r="L16" i="15" s="1"/>
  <c r="J17" i="15"/>
  <c r="L17" i="15" s="1"/>
  <c r="J18" i="15"/>
  <c r="L18" i="15" s="1"/>
  <c r="J19" i="15"/>
  <c r="L19" i="15" s="1"/>
  <c r="J20" i="15"/>
  <c r="L20" i="15" s="1"/>
  <c r="J21" i="15"/>
  <c r="L21" i="15" s="1"/>
  <c r="J22" i="15"/>
  <c r="L22" i="15" s="1"/>
  <c r="J23" i="15"/>
  <c r="L23" i="15" s="1"/>
  <c r="J24" i="15"/>
  <c r="L24" i="15" s="1"/>
  <c r="J25" i="15"/>
  <c r="L25" i="15" s="1"/>
  <c r="J26" i="15"/>
  <c r="L26" i="15" s="1"/>
  <c r="J27" i="15"/>
  <c r="L27" i="15" s="1"/>
  <c r="J28" i="15"/>
  <c r="L28" i="15" s="1"/>
  <c r="J29" i="15"/>
  <c r="L29" i="15" s="1"/>
  <c r="I9" i="15"/>
  <c r="F9" i="15" s="1"/>
  <c r="I10" i="15"/>
  <c r="F10" i="15" s="1"/>
  <c r="I11" i="15"/>
  <c r="F11" i="15" s="1"/>
  <c r="I12" i="15"/>
  <c r="K12" i="15" s="1"/>
  <c r="I13" i="15"/>
  <c r="F13" i="15" s="1"/>
  <c r="I14" i="15"/>
  <c r="F14" i="15" s="1"/>
  <c r="I15" i="15"/>
  <c r="F15" i="15" s="1"/>
  <c r="I16" i="15"/>
  <c r="K16" i="15" s="1"/>
  <c r="I17" i="15"/>
  <c r="K17" i="15" s="1"/>
  <c r="I18" i="15"/>
  <c r="K18" i="15" s="1"/>
  <c r="I19" i="15"/>
  <c r="F19" i="15" s="1"/>
  <c r="I20" i="15"/>
  <c r="I21" i="15"/>
  <c r="I22" i="15"/>
  <c r="K22" i="15" s="1"/>
  <c r="I23" i="15"/>
  <c r="I24" i="15"/>
  <c r="I25" i="15"/>
  <c r="I26" i="15"/>
  <c r="K26" i="15" s="1"/>
  <c r="I27" i="15"/>
  <c r="F27" i="15" s="1"/>
  <c r="I28" i="15"/>
  <c r="I29" i="15"/>
  <c r="F29" i="15" s="1"/>
  <c r="J8" i="15"/>
  <c r="L8" i="15" s="1"/>
  <c r="I8" i="15"/>
  <c r="K8" i="15" s="1"/>
  <c r="K15" i="15" l="1"/>
  <c r="F8" i="15"/>
  <c r="K21" i="15"/>
  <c r="K11" i="15"/>
  <c r="F28" i="15"/>
  <c r="F24" i="15"/>
  <c r="F20" i="15"/>
  <c r="K9" i="15"/>
  <c r="K27" i="15"/>
  <c r="K23" i="15"/>
  <c r="K19" i="15"/>
  <c r="F26" i="15"/>
  <c r="F22" i="15"/>
  <c r="F12" i="15"/>
  <c r="K28" i="15"/>
  <c r="K24" i="15"/>
  <c r="K20" i="15"/>
  <c r="K14" i="15"/>
  <c r="K10" i="15"/>
  <c r="G28" i="15"/>
  <c r="G24" i="15"/>
  <c r="G20" i="15"/>
  <c r="G16" i="15"/>
  <c r="G12" i="15"/>
  <c r="G8" i="15"/>
  <c r="G27" i="15"/>
  <c r="G23" i="15"/>
  <c r="G19" i="15"/>
  <c r="G15" i="15"/>
  <c r="G11" i="15"/>
  <c r="G25" i="15"/>
  <c r="G17" i="15"/>
  <c r="G13" i="15"/>
  <c r="G9" i="15"/>
  <c r="G26" i="15"/>
  <c r="G22" i="15"/>
  <c r="G18" i="15"/>
  <c r="G14" i="15"/>
  <c r="G10" i="15"/>
  <c r="G21" i="15"/>
  <c r="H35" i="12"/>
  <c r="I12" i="12"/>
</calcChain>
</file>

<file path=xl/sharedStrings.xml><?xml version="1.0" encoding="utf-8"?>
<sst xmlns="http://schemas.openxmlformats.org/spreadsheetml/2006/main" count="148" uniqueCount="101">
  <si>
    <t>Haiglaliik</t>
  </si>
  <si>
    <t>Haigla</t>
  </si>
  <si>
    <t>Piirkondlikud</t>
  </si>
  <si>
    <t>piirkH</t>
  </si>
  <si>
    <t>Keskhaiglad</t>
  </si>
  <si>
    <t>keskH</t>
  </si>
  <si>
    <t>Üldhaiglad</t>
  </si>
  <si>
    <t>üldH</t>
  </si>
  <si>
    <t>Kokku:</t>
  </si>
  <si>
    <t>Kõik teenuseosutajad</t>
  </si>
  <si>
    <t>Indikaator 2. Pikaleveninud haiglaravi</t>
  </si>
  <si>
    <t>Indikaatori kirjeldus:</t>
  </si>
  <si>
    <r>
      <t>See indikaator näitab, kui suurel osal patsientidest lubati pärast hospitaliseerimist konkreetse haigusseisundi esinemisel koju naasta ning seda rahvusvaheliselt tunnustatud maksimaalse haiglas viibimise aja jooksul. Lisaks sellele eristas uuring koletsüstektoomiaid, mis tehti minimaalselt invasiivsel viisil (st laparoskoopiliselt) vs muul invasiivsel viisil, mis eeldab palju pikemat haiglaravi.</t>
    </r>
    <r>
      <rPr>
        <vertAlign val="superscript"/>
        <sz val="11"/>
        <color rgb="FF000000"/>
        <rFont val="Times New Roman"/>
        <family val="1"/>
      </rPr>
      <t>1</t>
    </r>
    <r>
      <rPr>
        <sz val="11"/>
        <color rgb="FF000000"/>
        <rFont val="Times New Roman"/>
        <family val="1"/>
      </rPr>
      <t xml:space="preserve"> </t>
    </r>
  </si>
  <si>
    <t>Juhtumeid kokku</t>
  </si>
  <si>
    <t>95% usaldusvahemik</t>
  </si>
  <si>
    <t>Piirkondlik haigla</t>
  </si>
  <si>
    <t>Keskhaigla</t>
  </si>
  <si>
    <t>Üldhaigla</t>
  </si>
  <si>
    <t>HVA-välised teenuseosutajad</t>
  </si>
  <si>
    <t>Haigla tüüp</t>
  </si>
  <si>
    <t>Raviasutus</t>
  </si>
  <si>
    <t>SA Põhja-Eesti Regionaalhaigla</t>
  </si>
  <si>
    <t>SA Tartu Ülikooli Kliinikum</t>
  </si>
  <si>
    <t>AS Ida-Tallinna Keskhaigla</t>
  </si>
  <si>
    <t>AS Lääne-Tallinna Keskhaigla</t>
  </si>
  <si>
    <t>SA Ida-Viru Keskhaigla</t>
  </si>
  <si>
    <t>SA Pärnu Haigla</t>
  </si>
  <si>
    <t>AS Järvamaa Haigla</t>
  </si>
  <si>
    <t>Kuressaare Haigla SA</t>
  </si>
  <si>
    <t>SA Läänemaa Haigla</t>
  </si>
  <si>
    <t>AS Rakvere Haigla</t>
  </si>
  <si>
    <t>AS Lõuna-Eesti Haigla</t>
  </si>
  <si>
    <t>SA Narva Haigla</t>
  </si>
  <si>
    <t>SA Viljandi Haigla</t>
  </si>
  <si>
    <t>AS Valga Haigla</t>
  </si>
  <si>
    <t>SA Hiiumaa Haigla</t>
  </si>
  <si>
    <t>AS Põlva Haigla</t>
  </si>
  <si>
    <t>SA Raplamaa Haigla</t>
  </si>
  <si>
    <t>SA Jõgeva Haigla</t>
  </si>
  <si>
    <t>HVA raviasutused kokku:</t>
  </si>
  <si>
    <t>Tabel 2.3.1: MMIMi protseduuride protsent teenuseosutaja tüübi järgi</t>
  </si>
  <si>
    <t>Koletsüstektoomia</t>
  </si>
  <si>
    <t>MMIMi %</t>
  </si>
  <si>
    <t>14,3-19,1%</t>
  </si>
  <si>
    <t>5,7-8,9%</t>
  </si>
  <si>
    <t>3,2-6,8%</t>
  </si>
  <si>
    <t>-</t>
  </si>
  <si>
    <t>2706</t>
  </si>
  <si>
    <t>8,9-11,3%</t>
  </si>
  <si>
    <t>Tabel 2.3.2: MMIMi protseduuride protsent raviasutuse järgi</t>
  </si>
  <si>
    <t>19,7-27,3%</t>
  </si>
  <si>
    <t>6,4-12,0%</t>
  </si>
  <si>
    <t>9,2-16,1%</t>
  </si>
  <si>
    <t>3,4-9,6%</t>
  </si>
  <si>
    <t>1,6-7,7%</t>
  </si>
  <si>
    <t>0,4-5,2%</t>
  </si>
  <si>
    <t>0-6,2%</t>
  </si>
  <si>
    <t>0,1-9,3%</t>
  </si>
  <si>
    <t>0,2-22,3%</t>
  </si>
  <si>
    <t>4,2-17,1%</t>
  </si>
  <si>
    <t>1,4-9,1%</t>
  </si>
  <si>
    <t>9,7-31,9%</t>
  </si>
  <si>
    <t>1,9-20,6%</t>
  </si>
  <si>
    <t>0,0-20,9%</t>
  </si>
  <si>
    <t>0,0-17,2%</t>
  </si>
  <si>
    <r>
      <rPr>
        <u/>
        <vertAlign val="superscript"/>
        <sz val="11"/>
        <color theme="10"/>
        <rFont val="Calibri"/>
        <family val="2"/>
        <scheme val="minor"/>
      </rPr>
      <t>1</t>
    </r>
    <r>
      <rPr>
        <u/>
        <sz val="11"/>
        <color theme="10"/>
        <rFont val="Calibri"/>
        <family val="2"/>
        <scheme val="minor"/>
      </rPr>
      <t>https://www.haigekassa.ee/sites/default/files/Maailmapanga-uuring/veeb_est_summary_report_hk_2015.pdf</t>
    </r>
  </si>
  <si>
    <t>päevaravi (ravitüüp 19)</t>
  </si>
  <si>
    <t>iseseisev statsionaarne õendusabi (ravitüüp 18)</t>
  </si>
  <si>
    <t>.</t>
  </si>
  <si>
    <t>statsionaarne taastusravi (ravitüüp 15)</t>
  </si>
  <si>
    <t>alumine usaldusvahemik</t>
  </si>
  <si>
    <t>ülemine usaldusvahemik</t>
  </si>
  <si>
    <t>alumise usaldusvahemiku erinevus sagedusest</t>
  </si>
  <si>
    <t>ülemise usaldusvahemiku erinevus sagedusest</t>
  </si>
  <si>
    <t>MA</t>
  </si>
  <si>
    <t>Tabel 4.1 Lahtise lõikusega koletsüstektoomiate osakaal</t>
  </si>
  <si>
    <t>Indikaator 4d. RAVIKESTUS: LAHTISE LÕIKUSEGA KOLETSÜSTEKTOOMIA OSAKAAL</t>
  </si>
  <si>
    <t>**teenust ei osutata</t>
  </si>
  <si>
    <t>*2017. aasta arvutused on korrigeeritud võrreldes eelmiste aastatega - välja on jäetud järgmiseid ravitüübid:</t>
  </si>
  <si>
    <t>MA - mitte arvutatav</t>
  </si>
  <si>
    <t>Põhja-Eesti Regionaalhaigla</t>
  </si>
  <si>
    <t>Tartu Ülikooli Kliinikum</t>
  </si>
  <si>
    <t>Ida-Tallinna Keskhaigla</t>
  </si>
  <si>
    <t>Ida-Viru Keskhaigla</t>
  </si>
  <si>
    <t>Lääne-Tallinna Keskhaigla</t>
  </si>
  <si>
    <t>Pärnu Haigla</t>
  </si>
  <si>
    <t>Järvamaa Haigla</t>
  </si>
  <si>
    <t>Kuressaare Haigla</t>
  </si>
  <si>
    <t>Lõuna-Eesti Haigla</t>
  </si>
  <si>
    <t>Läänemaa Haigla</t>
  </si>
  <si>
    <t>Narva Haigla</t>
  </si>
  <si>
    <t>Põlva Haigla</t>
  </si>
  <si>
    <t>Rakvere Haigla</t>
  </si>
  <si>
    <t>Raplamaa Haigla</t>
  </si>
  <si>
    <t>Valga Haigla</t>
  </si>
  <si>
    <t>Viljandi Haigla</t>
  </si>
  <si>
    <t>Hiiumaa Haigla**</t>
  </si>
  <si>
    <t>Jõgeva Haigla**</t>
  </si>
  <si>
    <t>2017.a lahtise lõikusega koletsüstektoomia operatsioonid, arv</t>
  </si>
  <si>
    <r>
      <t xml:space="preserve">2017.a lahtise lõikusega koletsüstekoomia </t>
    </r>
    <r>
      <rPr>
        <b/>
        <sz val="11"/>
        <rFont val="Calibri"/>
        <family val="2"/>
        <scheme val="minor"/>
      </rPr>
      <t>operatsioonid</t>
    </r>
    <r>
      <rPr>
        <b/>
        <sz val="11"/>
        <color theme="1"/>
        <rFont val="Calibri"/>
        <family val="2"/>
        <charset val="186"/>
        <scheme val="minor"/>
      </rPr>
      <t>, osakaal</t>
    </r>
  </si>
  <si>
    <t>2017.a* koletsüstektoomia operatsioonid, arv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</si>
</sst>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
  </numFmts>
  <fonts count="19" x14ac:knownFonts="1">
    <font>
      <sz val="11"/>
      <color theme="1"/>
      <name val="Calibri"/>
      <family val="2"/>
      <charset val="186"/>
      <scheme val="minor"/>
    </font>
    <font>
      <sz val="12"/>
      <color theme="1"/>
      <name val="Times New Roman"/>
      <family val="1"/>
    </font>
    <font>
      <u/>
      <sz val="11"/>
      <color theme="10"/>
      <name val="Calibri"/>
      <family val="2"/>
      <charset val="186"/>
      <scheme val="minor"/>
    </font>
    <font>
      <b/>
      <sz val="11"/>
      <color theme="1"/>
      <name val="Calibri"/>
      <family val="2"/>
      <charset val="186"/>
      <scheme val="minor"/>
    </font>
    <font>
      <sz val="11"/>
      <color theme="0"/>
      <name val="Calibri"/>
      <family val="2"/>
      <charset val="186"/>
      <scheme val="minor"/>
    </font>
    <font>
      <b/>
      <sz val="11"/>
      <color theme="1"/>
      <name val="Calibri"/>
      <family val="2"/>
      <scheme val="minor"/>
    </font>
    <font>
      <sz val="11"/>
      <color theme="1"/>
      <name val="Calibri"/>
      <family val="2"/>
      <scheme val="minor"/>
    </font>
    <font>
      <b/>
      <sz val="12"/>
      <color theme="1"/>
      <name val="Times New Roman"/>
      <family val="1"/>
    </font>
    <font>
      <sz val="11"/>
      <color rgb="FF000000"/>
      <name val="Times New Roman"/>
      <family val="1"/>
    </font>
    <font>
      <vertAlign val="superscript"/>
      <sz val="11"/>
      <color rgb="FF000000"/>
      <name val="Times New Roman"/>
      <family val="1"/>
    </font>
    <font>
      <u/>
      <sz val="11"/>
      <color theme="10"/>
      <name val="Calibri"/>
      <family val="2"/>
      <scheme val="minor"/>
    </font>
    <font>
      <u/>
      <vertAlign val="superscript"/>
      <sz val="11"/>
      <color theme="10"/>
      <name val="Calibri"/>
      <family val="2"/>
      <scheme val="minor"/>
    </font>
    <font>
      <sz val="11"/>
      <color theme="1"/>
      <name val="Calibri"/>
      <family val="2"/>
      <charset val="186"/>
      <scheme val="minor"/>
    </font>
    <font>
      <sz val="11"/>
      <color rgb="FF00B050"/>
      <name val="Calibri"/>
      <family val="2"/>
      <charset val="186"/>
      <scheme val="minor"/>
    </font>
    <font>
      <b/>
      <sz val="12"/>
      <color rgb="FF2F5597"/>
      <name val="Times New Roman"/>
      <family val="1"/>
      <charset val="186"/>
    </font>
    <font>
      <sz val="11"/>
      <color rgb="FFFF0000"/>
      <name val="Calibri"/>
      <family val="2"/>
      <charset val="186"/>
      <scheme val="minor"/>
    </font>
    <font>
      <b/>
      <sz val="10"/>
      <color rgb="FF2F5597"/>
      <name val="Times New Roman"/>
      <family val="1"/>
      <charset val="186"/>
    </font>
    <font>
      <sz val="11"/>
      <name val="Calibri"/>
      <family val="2"/>
      <charset val="186"/>
      <scheme val="minor"/>
    </font>
    <font>
      <b/>
      <sz val="11"/>
      <name val="Calibri"/>
      <family val="2"/>
      <scheme val="minor"/>
    </font>
  </fonts>
  <fills count="3">
    <fill>
      <patternFill patternType="none"/>
    </fill>
    <fill>
      <patternFill patternType="gray125"/>
    </fill>
    <fill>
      <patternFill patternType="solid">
        <fgColor rgb="FFFFC0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5">
    <xf numFmtId="0" fontId="0" fillId="0" borderId="0"/>
    <xf numFmtId="0" fontId="2" fillId="0" borderId="0" applyNumberFormat="0" applyFill="0" applyBorder="0" applyAlignment="0" applyProtection="0"/>
    <xf numFmtId="0" fontId="6" fillId="0" borderId="0"/>
    <xf numFmtId="0" fontId="10" fillId="0" borderId="0" applyNumberFormat="0" applyFill="0" applyBorder="0" applyAlignment="0" applyProtection="0"/>
    <xf numFmtId="9" fontId="12" fillId="0" borderId="0" applyFont="0" applyFill="0" applyBorder="0" applyAlignment="0" applyProtection="0"/>
  </cellStyleXfs>
  <cellXfs count="71">
    <xf numFmtId="0" fontId="0" fillId="0" borderId="0" xfId="0"/>
    <xf numFmtId="0" fontId="1" fillId="0" borderId="0" xfId="0" applyFont="1"/>
    <xf numFmtId="49" fontId="0" fillId="0" borderId="0" xfId="0" applyNumberFormat="1"/>
    <xf numFmtId="0" fontId="0" fillId="0" borderId="0" xfId="0" applyAlignment="1">
      <alignment vertical="top" wrapText="1"/>
    </xf>
    <xf numFmtId="0" fontId="2" fillId="0" borderId="0" xfId="1" applyAlignment="1">
      <alignment vertical="center"/>
    </xf>
    <xf numFmtId="0" fontId="2" fillId="0" borderId="0" xfId="1"/>
    <xf numFmtId="0" fontId="0" fillId="0" borderId="1" xfId="0" applyBorder="1"/>
    <xf numFmtId="9" fontId="0" fillId="0" borderId="1" xfId="0" applyNumberFormat="1" applyBorder="1"/>
    <xf numFmtId="3" fontId="3" fillId="0" borderId="1" xfId="0" applyNumberFormat="1" applyFont="1" applyBorder="1"/>
    <xf numFmtId="9" fontId="3" fillId="0" borderId="1" xfId="0" applyNumberFormat="1" applyFont="1" applyBorder="1"/>
    <xf numFmtId="0" fontId="7" fillId="0" borderId="0" xfId="2" applyFont="1" applyAlignment="1">
      <alignment vertical="center"/>
    </xf>
    <xf numFmtId="0" fontId="6" fillId="0" borderId="0" xfId="2"/>
    <xf numFmtId="0" fontId="5" fillId="0" borderId="0" xfId="2" applyFont="1"/>
    <xf numFmtId="0" fontId="6" fillId="2" borderId="1" xfId="2" applyFill="1" applyBorder="1" applyAlignment="1">
      <alignment horizontal="center" vertical="center" wrapText="1"/>
    </xf>
    <xf numFmtId="0" fontId="6" fillId="0" borderId="1" xfId="2" applyBorder="1"/>
    <xf numFmtId="49" fontId="6" fillId="0" borderId="1" xfId="2" applyNumberFormat="1" applyBorder="1" applyAlignment="1">
      <alignment horizontal="center" vertical="center" wrapText="1"/>
    </xf>
    <xf numFmtId="164" fontId="6" fillId="0" borderId="1" xfId="2" applyNumberFormat="1" applyBorder="1" applyAlignment="1">
      <alignment horizontal="center" vertical="center"/>
    </xf>
    <xf numFmtId="0" fontId="6" fillId="0" borderId="1" xfId="2" applyBorder="1" applyAlignment="1">
      <alignment horizontal="center" vertical="center"/>
    </xf>
    <xf numFmtId="165" fontId="6" fillId="0" borderId="1" xfId="2" applyNumberFormat="1" applyBorder="1" applyAlignment="1">
      <alignment horizontal="center" vertical="center"/>
    </xf>
    <xf numFmtId="0" fontId="5" fillId="0" borderId="1" xfId="2" applyFont="1" applyBorder="1"/>
    <xf numFmtId="49" fontId="5" fillId="0" borderId="1" xfId="2" applyNumberFormat="1" applyFont="1" applyBorder="1" applyAlignment="1">
      <alignment horizontal="center" vertical="center" wrapText="1"/>
    </xf>
    <xf numFmtId="164" fontId="5" fillId="0" borderId="1" xfId="2" applyNumberFormat="1" applyFont="1" applyBorder="1" applyAlignment="1">
      <alignment horizontal="center" vertical="center"/>
    </xf>
    <xf numFmtId="165" fontId="3" fillId="0" borderId="1" xfId="2" applyNumberFormat="1" applyFont="1" applyBorder="1" applyAlignment="1">
      <alignment horizontal="center" vertical="center"/>
    </xf>
    <xf numFmtId="0" fontId="6" fillId="2" borderId="2" xfId="2" applyFill="1" applyBorder="1" applyAlignment="1">
      <alignment horizontal="center" vertical="center" wrapText="1"/>
    </xf>
    <xf numFmtId="0" fontId="6" fillId="0" borderId="1" xfId="2" applyFont="1" applyBorder="1"/>
    <xf numFmtId="0" fontId="6" fillId="0" borderId="1" xfId="2" applyBorder="1" applyAlignment="1">
      <alignment horizontal="center"/>
    </xf>
    <xf numFmtId="164" fontId="6" fillId="0" borderId="1" xfId="2" applyNumberFormat="1" applyBorder="1" applyAlignment="1">
      <alignment horizontal="center"/>
    </xf>
    <xf numFmtId="0" fontId="6" fillId="0" borderId="1" xfId="2" applyBorder="1" applyAlignment="1">
      <alignment vertical="center"/>
    </xf>
    <xf numFmtId="0" fontId="5" fillId="0" borderId="1" xfId="2" applyFont="1" applyBorder="1" applyAlignment="1">
      <alignment horizontal="center" vertical="center" wrapText="1"/>
    </xf>
    <xf numFmtId="0" fontId="6" fillId="2" borderId="1" xfId="2" applyFill="1" applyBorder="1" applyAlignment="1">
      <alignment horizontal="center" vertical="center"/>
    </xf>
    <xf numFmtId="0" fontId="6" fillId="2" borderId="4" xfId="2" applyFill="1" applyBorder="1" applyAlignment="1">
      <alignment horizontal="center" vertical="center" wrapText="1"/>
    </xf>
    <xf numFmtId="0" fontId="6" fillId="2" borderId="4" xfId="2" applyFill="1" applyBorder="1" applyAlignment="1">
      <alignment horizontal="center" vertical="center"/>
    </xf>
    <xf numFmtId="0" fontId="5" fillId="0" borderId="1" xfId="2" applyNumberFormat="1" applyFont="1" applyBorder="1" applyAlignment="1">
      <alignment horizontal="center" vertical="center" wrapText="1"/>
    </xf>
    <xf numFmtId="164" fontId="6" fillId="0" borderId="5" xfId="2" applyNumberFormat="1" applyBorder="1" applyAlignment="1">
      <alignment horizontal="center" vertical="center"/>
    </xf>
    <xf numFmtId="0" fontId="5" fillId="0" borderId="1" xfId="2" applyFont="1" applyFill="1" applyBorder="1" applyAlignment="1">
      <alignment horizontal="center"/>
    </xf>
    <xf numFmtId="0" fontId="10" fillId="0" borderId="0" xfId="3"/>
    <xf numFmtId="9" fontId="4" fillId="0" borderId="0" xfId="0" applyNumberFormat="1" applyFont="1"/>
    <xf numFmtId="0" fontId="5" fillId="0" borderId="1" xfId="0" applyFont="1" applyBorder="1" applyAlignment="1">
      <alignment horizontal="right"/>
    </xf>
    <xf numFmtId="0" fontId="13" fillId="0" borderId="0" xfId="0" applyFont="1"/>
    <xf numFmtId="0" fontId="5" fillId="0" borderId="0" xfId="0" applyFont="1" applyAlignment="1">
      <alignment vertical="top" wrapText="1"/>
    </xf>
    <xf numFmtId="0" fontId="14" fillId="0" borderId="0" xfId="0" applyFont="1" applyAlignment="1">
      <alignment horizontal="left" vertical="center"/>
    </xf>
    <xf numFmtId="9" fontId="4" fillId="0" borderId="0" xfId="4" applyFont="1"/>
    <xf numFmtId="0" fontId="14" fillId="0" borderId="0" xfId="0" applyFont="1"/>
    <xf numFmtId="0" fontId="15" fillId="0" borderId="0" xfId="0" applyFont="1"/>
    <xf numFmtId="0" fontId="4" fillId="0" borderId="0" xfId="0" applyFont="1" applyBorder="1" applyAlignment="1">
      <alignment horizontal="center" vertical="top" wrapText="1"/>
    </xf>
    <xf numFmtId="2" fontId="4" fillId="0" borderId="0" xfId="0" applyNumberFormat="1" applyFont="1"/>
    <xf numFmtId="164" fontId="4" fillId="0" borderId="0" xfId="0" applyNumberFormat="1" applyFont="1"/>
    <xf numFmtId="9" fontId="0" fillId="0" borderId="1" xfId="0" applyNumberFormat="1" applyBorder="1" applyAlignment="1">
      <alignment horizontal="right"/>
    </xf>
    <xf numFmtId="9" fontId="3" fillId="0" borderId="1" xfId="0" applyNumberFormat="1" applyFont="1" applyBorder="1" applyAlignment="1">
      <alignment horizontal="right"/>
    </xf>
    <xf numFmtId="0" fontId="16" fillId="0" borderId="0" xfId="0" applyFont="1"/>
    <xf numFmtId="0" fontId="17" fillId="0" borderId="0" xfId="0" applyFont="1"/>
    <xf numFmtId="0" fontId="0" fillId="0" borderId="4" xfId="0" applyFont="1" applyBorder="1"/>
    <xf numFmtId="0" fontId="0" fillId="0" borderId="1" xfId="0" applyFont="1" applyBorder="1"/>
    <xf numFmtId="0" fontId="3" fillId="0" borderId="1" xfId="0" applyFont="1" applyBorder="1"/>
    <xf numFmtId="0" fontId="5"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6" fillId="0" borderId="2" xfId="2" applyBorder="1" applyAlignment="1">
      <alignment horizontal="center" vertical="center"/>
    </xf>
    <xf numFmtId="0" fontId="6" fillId="0" borderId="4" xfId="2" applyBorder="1" applyAlignment="1">
      <alignment horizontal="center" vertical="center"/>
    </xf>
    <xf numFmtId="0" fontId="6" fillId="0" borderId="3" xfId="2" applyBorder="1" applyAlignment="1">
      <alignment horizontal="center" vertical="center"/>
    </xf>
    <xf numFmtId="0" fontId="5" fillId="0" borderId="6" xfId="2" applyFont="1" applyBorder="1" applyAlignment="1">
      <alignment horizontal="right"/>
    </xf>
    <xf numFmtId="0" fontId="5" fillId="0" borderId="5" xfId="2" applyFont="1" applyBorder="1" applyAlignment="1">
      <alignment horizontal="right"/>
    </xf>
    <xf numFmtId="0" fontId="6" fillId="2" borderId="1" xfId="2" applyFill="1" applyBorder="1" applyAlignment="1">
      <alignment horizontal="center"/>
    </xf>
    <xf numFmtId="0" fontId="8" fillId="0" borderId="0" xfId="2" applyFont="1" applyAlignment="1">
      <alignment horizontal="left" vertical="top" wrapText="1"/>
    </xf>
    <xf numFmtId="0" fontId="6" fillId="0" borderId="1" xfId="2" applyBorder="1" applyAlignment="1"/>
    <xf numFmtId="0" fontId="6" fillId="2" borderId="6" xfId="2" applyFill="1" applyBorder="1" applyAlignment="1">
      <alignment horizontal="center" vertical="center" wrapText="1"/>
    </xf>
    <xf numFmtId="0" fontId="6" fillId="2" borderId="5" xfId="2" applyFill="1" applyBorder="1" applyAlignment="1">
      <alignment horizontal="center" vertical="center" wrapText="1"/>
    </xf>
    <xf numFmtId="0" fontId="6" fillId="2" borderId="1" xfId="2" applyFill="1" applyBorder="1" applyAlignment="1">
      <alignment horizontal="center" vertical="center" wrapText="1"/>
    </xf>
    <xf numFmtId="0" fontId="6" fillId="2" borderId="1" xfId="2" applyFill="1" applyBorder="1" applyAlignment="1">
      <alignment horizontal="center" vertical="center"/>
    </xf>
  </cellXfs>
  <cellStyles count="5">
    <cellStyle name="Hyperlink" xfId="1" builtinId="8"/>
    <cellStyle name="Hyperlink 2" xfId="3" xr:uid="{00000000-0005-0000-0000-000001000000}"/>
    <cellStyle name="Normal" xfId="0" builtinId="0"/>
    <cellStyle name="Normal 2" xfId="2" xr:uid="{00000000-0005-0000-0000-000003000000}"/>
    <cellStyle name="Percent" xfId="4" builtinId="5"/>
  </cellStyles>
  <dxfs count="0"/>
  <tableStyles count="0" defaultTableStyle="TableStyleMedium2" defaultPivotStyle="PivotStyleLight16"/>
  <colors>
    <mruColors>
      <color rgb="FF62BB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0733332289174553E-2"/>
          <c:y val="3.4646439837222182E-2"/>
          <c:w val="0.91210320334861716"/>
          <c:h val="0.52374465365742329"/>
        </c:manualLayout>
      </c:layout>
      <c:barChart>
        <c:barDir val="col"/>
        <c:grouping val="clustered"/>
        <c:varyColors val="0"/>
        <c:ser>
          <c:idx val="3"/>
          <c:order val="0"/>
          <c:tx>
            <c:strRef>
              <c:f>Aruandesse2017!$E$4</c:f>
              <c:strCache>
                <c:ptCount val="1"/>
                <c:pt idx="0">
                  <c:v>2017.a lahtise lõikusega koletsüstekoomia operatsioonid, osakaal</c:v>
                </c:pt>
              </c:strCache>
            </c:strRef>
          </c:tx>
          <c:spPr>
            <a:solidFill>
              <a:srgbClr val="4472C4"/>
            </a:solidFill>
            <a:effectLst>
              <a:outerShdw blurRad="50800" dist="50800" dir="5400000" algn="ctr" rotWithShape="0">
                <a:srgbClr val="4472C4"/>
              </a:outerShdw>
            </a:effectLst>
            <a:scene3d>
              <a:camera prst="orthographicFront"/>
              <a:lightRig rig="threePt" dir="t">
                <a:rot lat="0" lon="0" rev="1200000"/>
              </a:lightRig>
            </a:scene3d>
            <a:sp3d>
              <a:bevelT w="63500" h="25400"/>
            </a:sp3d>
          </c:spPr>
          <c:invertIfNegative val="0"/>
          <c:dPt>
            <c:idx val="0"/>
            <c:invertIfNegative val="0"/>
            <c:bubble3D val="0"/>
            <c:spPr>
              <a:solidFill>
                <a:srgbClr val="4472C4"/>
              </a:solidFill>
              <a:ln>
                <a:noFill/>
              </a:ln>
              <a:effectLst>
                <a:outerShdw blurRad="44450" dist="22860" dir="5400000" algn="ctr" rotWithShape="0">
                  <a:srgbClr val="4472C4">
                    <a:alpha val="35000"/>
                  </a:srgbClr>
                </a:outerShdw>
              </a:effectLst>
              <a:scene3d>
                <a:camera prst="orthographicFront"/>
                <a:lightRig rig="threePt" dir="t">
                  <a:rot lat="0" lon="0" rev="1200000"/>
                </a:lightRig>
              </a:scene3d>
              <a:sp3d>
                <a:bevelT w="63500" h="25400"/>
              </a:sp3d>
            </c:spPr>
            <c:extLst>
              <c:ext xmlns:c16="http://schemas.microsoft.com/office/drawing/2014/chart" uri="{C3380CC4-5D6E-409C-BE32-E72D297353CC}">
                <c16:uniqueId val="{00000006-6E83-487E-9B5C-A97CC38C38E2}"/>
              </c:ext>
            </c:extLst>
          </c:dPt>
          <c:dPt>
            <c:idx val="2"/>
            <c:invertIfNegative val="0"/>
            <c:bubble3D val="0"/>
            <c:spPr>
              <a:solidFill>
                <a:srgbClr val="4472C4">
                  <a:alpha val="50000"/>
                </a:srgbClr>
              </a:solidFill>
              <a:effectLst>
                <a:outerShdw blurRad="50800" dist="50800" dir="5400000" algn="ctr" rotWithShape="0">
                  <a:srgbClr val="4472C4"/>
                </a:outerShdw>
              </a:effectLst>
              <a:scene3d>
                <a:camera prst="orthographicFront"/>
                <a:lightRig rig="threePt" dir="t">
                  <a:rot lat="0" lon="0" rev="1200000"/>
                </a:lightRig>
              </a:scene3d>
              <a:sp3d>
                <a:bevelT w="63500" h="25400"/>
              </a:sp3d>
            </c:spPr>
            <c:extLst>
              <c:ext xmlns:c16="http://schemas.microsoft.com/office/drawing/2014/chart" uri="{C3380CC4-5D6E-409C-BE32-E72D297353CC}">
                <c16:uniqueId val="{00000001-A719-43A0-A150-462B28D8109B}"/>
              </c:ext>
            </c:extLst>
          </c:dPt>
          <c:dPt>
            <c:idx val="7"/>
            <c:invertIfNegative val="0"/>
            <c:bubble3D val="0"/>
            <c:spPr>
              <a:solidFill>
                <a:srgbClr val="4472C4">
                  <a:alpha val="50000"/>
                </a:srgbClr>
              </a:solidFill>
              <a:effectLst>
                <a:outerShdw blurRad="50800" dist="50800" dir="5400000" algn="ctr" rotWithShape="0">
                  <a:srgbClr val="4472C4"/>
                </a:outerShdw>
              </a:effectLst>
              <a:scene3d>
                <a:camera prst="orthographicFront"/>
                <a:lightRig rig="threePt" dir="t">
                  <a:rot lat="0" lon="0" rev="1200000"/>
                </a:lightRig>
              </a:scene3d>
              <a:sp3d>
                <a:bevelT w="63500" h="25400"/>
              </a:sp3d>
            </c:spPr>
            <c:extLst>
              <c:ext xmlns:c16="http://schemas.microsoft.com/office/drawing/2014/chart" uri="{C3380CC4-5D6E-409C-BE32-E72D297353CC}">
                <c16:uniqueId val="{00000003-A719-43A0-A150-462B28D8109B}"/>
              </c:ext>
            </c:extLst>
          </c:dPt>
          <c:dPt>
            <c:idx val="14"/>
            <c:invertIfNegative val="0"/>
            <c:bubble3D val="0"/>
            <c:spPr>
              <a:solidFill>
                <a:srgbClr val="4472C4">
                  <a:alpha val="50000"/>
                </a:srgbClr>
              </a:solidFill>
              <a:effectLst>
                <a:outerShdw blurRad="50800" dist="50800" dir="5400000" algn="ctr" rotWithShape="0">
                  <a:srgbClr val="4472C4"/>
                </a:outerShdw>
              </a:effectLst>
              <a:scene3d>
                <a:camera prst="orthographicFront"/>
                <a:lightRig rig="threePt" dir="t">
                  <a:rot lat="0" lon="0" rev="1200000"/>
                </a:lightRig>
              </a:scene3d>
              <a:sp3d>
                <a:bevelT w="63500" h="25400"/>
              </a:sp3d>
            </c:spPr>
            <c:extLst>
              <c:ext xmlns:c16="http://schemas.microsoft.com/office/drawing/2014/chart" uri="{C3380CC4-5D6E-409C-BE32-E72D297353CC}">
                <c16:uniqueId val="{00000005-A719-43A0-A150-462B28D8109B}"/>
              </c:ext>
            </c:extLst>
          </c:dPt>
          <c:errBars>
            <c:errBarType val="both"/>
            <c:errValType val="cust"/>
            <c:noEndCap val="0"/>
            <c:plus>
              <c:numRef>
                <c:extLst>
                  <c:ext xmlns:c15="http://schemas.microsoft.com/office/drawing/2012/chart" uri="{02D57815-91ED-43cb-92C2-25804820EDAC}">
                    <c15:fullRef>
                      <c15:sqref>Aruandesse2017!$L$8:$L$28</c15:sqref>
                    </c15:fullRef>
                  </c:ext>
                </c:extLst>
                <c:f>(Aruandesse2017!$L$8:$L$15,Aruandesse2017!$L$19:$L$20,Aruandesse2017!$L$22,Aruandesse2017!$L$24,Aruandesse2017!$L$26:$L$28)</c:f>
                <c:numCache>
                  <c:formatCode>General</c:formatCode>
                  <c:ptCount val="15"/>
                  <c:pt idx="0">
                    <c:v>4.0437263247751071E-2</c:v>
                  </c:pt>
                  <c:pt idx="1">
                    <c:v>3.4410962485186755E-2</c:v>
                  </c:pt>
                  <c:pt idx="2">
                    <c:v>2.7106454565293259E-2</c:v>
                  </c:pt>
                  <c:pt idx="3">
                    <c:v>4.3524021532485857E-2</c:v>
                  </c:pt>
                  <c:pt idx="4">
                    <c:v>3.9813423815590748E-2</c:v>
                  </c:pt>
                  <c:pt idx="5">
                    <c:v>4.8466879888727346E-2</c:v>
                  </c:pt>
                  <c:pt idx="6">
                    <c:v>3.1518934696151614E-2</c:v>
                  </c:pt>
                  <c:pt idx="7">
                    <c:v>2.0392203940338291E-2</c:v>
                  </c:pt>
                  <c:pt idx="8">
                    <c:v>9.8771936229987561E-2</c:v>
                  </c:pt>
                  <c:pt idx="9">
                    <c:v>6.0638030114224216E-2</c:v>
                  </c:pt>
                  <c:pt idx="10">
                    <c:v>0.12246050245336063</c:v>
                  </c:pt>
                  <c:pt idx="11">
                    <c:v>6.9265631754205512E-2</c:v>
                  </c:pt>
                  <c:pt idx="12">
                    <c:v>0.12068299072971161</c:v>
                  </c:pt>
                  <c:pt idx="13">
                    <c:v>7.4166964226689114E-2</c:v>
                  </c:pt>
                  <c:pt idx="14">
                    <c:v>2.3973556638441376E-2</c:v>
                  </c:pt>
                </c:numCache>
              </c:numRef>
            </c:plus>
            <c:minus>
              <c:numRef>
                <c:extLst>
                  <c:ext xmlns:c15="http://schemas.microsoft.com/office/drawing/2012/chart" uri="{02D57815-91ED-43cb-92C2-25804820EDAC}">
                    <c15:fullRef>
                      <c15:sqref>Aruandesse2017!$K$8:$K$28</c15:sqref>
                    </c15:fullRef>
                  </c:ext>
                </c:extLst>
                <c:f>(Aruandesse2017!$K$8:$K$15,Aruandesse2017!$K$19:$K$20,Aruandesse2017!$K$22,Aruandesse2017!$K$24,Aruandesse2017!$K$26:$K$28)</c:f>
                <c:numCache>
                  <c:formatCode>General</c:formatCode>
                  <c:ptCount val="15"/>
                  <c:pt idx="0">
                    <c:v>3.6401367490743575E-2</c:v>
                  </c:pt>
                  <c:pt idx="1">
                    <c:v>2.6599352858758557E-2</c:v>
                  </c:pt>
                  <c:pt idx="2">
                    <c:v>2.4301672523076606E-2</c:v>
                  </c:pt>
                  <c:pt idx="3">
                    <c:v>3.5508544522750457E-2</c:v>
                  </c:pt>
                  <c:pt idx="4">
                    <c:v>2.6600650151909266E-2</c:v>
                  </c:pt>
                  <c:pt idx="5">
                    <c:v>2.9579519898813293E-2</c:v>
                  </c:pt>
                  <c:pt idx="6">
                    <c:v>1.110578636686275E-2</c:v>
                  </c:pt>
                  <c:pt idx="7">
                    <c:v>1.6987677042891808E-2</c:v>
                  </c:pt>
                  <c:pt idx="8">
                    <c:v>4.8003669759575388E-2</c:v>
                  </c:pt>
                  <c:pt idx="9">
                    <c:v>2.7901976839139263E-2</c:v>
                  </c:pt>
                  <c:pt idx="10">
                    <c:v>9.0341803257793785E-2</c:v>
                  </c:pt>
                  <c:pt idx="11">
                    <c:v>2.9294121743820064E-2</c:v>
                  </c:pt>
                  <c:pt idx="12">
                    <c:v>5.4986833316902774E-2</c:v>
                  </c:pt>
                  <c:pt idx="13">
                    <c:v>1.419133217044382E-2</c:v>
                  </c:pt>
                  <c:pt idx="14">
                    <c:v>1.7653509856240278E-2</c:v>
                  </c:pt>
                </c:numCache>
              </c:numRef>
            </c:minus>
          </c:errBars>
          <c:cat>
            <c:multiLvlStrRef>
              <c:extLst>
                <c:ext xmlns:c15="http://schemas.microsoft.com/office/drawing/2012/chart" uri="{02D57815-91ED-43cb-92C2-25804820EDAC}">
                  <c15:fullRef>
                    <c15:sqref>Aruandesse2017!$A$8:$B$28</c15:sqref>
                  </c15:fullRef>
                </c:ext>
              </c:extLst>
              <c:f>(Aruandesse2017!$A$8:$B$15,Aruandesse2017!$A$19:$B$20,Aruandesse2017!$A$22:$B$22,Aruandesse2017!$A$24:$B$24,Aruandesse2017!$A$26:$B$28)</c:f>
              <c:multiLvlStrCache>
                <c:ptCount val="15"/>
                <c:lvl>
                  <c:pt idx="0">
                    <c:v>Põhja-Eesti Regionaalhaigla</c:v>
                  </c:pt>
                  <c:pt idx="1">
                    <c:v>Tartu Ülikooli Kliinikum</c:v>
                  </c:pt>
                  <c:pt idx="2">
                    <c:v>piirkH</c:v>
                  </c:pt>
                  <c:pt idx="3">
                    <c:v>Ida-Tallinna Keskhaigla</c:v>
                  </c:pt>
                  <c:pt idx="4">
                    <c:v>Ida-Viru Keskhaigla</c:v>
                  </c:pt>
                  <c:pt idx="5">
                    <c:v>Lääne-Tallinna Keskhaigla</c:v>
                  </c:pt>
                  <c:pt idx="6">
                    <c:v>Pärnu Haigla</c:v>
                  </c:pt>
                  <c:pt idx="7">
                    <c:v>keskH</c:v>
                  </c:pt>
                  <c:pt idx="8">
                    <c:v>Kuressaare Haigla</c:v>
                  </c:pt>
                  <c:pt idx="9">
                    <c:v>Lõuna-Eesti Haigla</c:v>
                  </c:pt>
                  <c:pt idx="10">
                    <c:v>Narva Haigla</c:v>
                  </c:pt>
                  <c:pt idx="11">
                    <c:v>Rakvere Haigla</c:v>
                  </c:pt>
                  <c:pt idx="12">
                    <c:v>Valga Haigla</c:v>
                  </c:pt>
                  <c:pt idx="13">
                    <c:v>Viljandi Haigla</c:v>
                  </c:pt>
                  <c:pt idx="14">
                    <c:v>üldH</c:v>
                  </c:pt>
                </c:lvl>
                <c:lvl>
                  <c:pt idx="0">
                    <c:v>Piirkondlikud</c:v>
                  </c:pt>
                  <c:pt idx="3">
                    <c:v>Keskhaiglad</c:v>
                  </c:pt>
                </c:lvl>
              </c:multiLvlStrCache>
            </c:multiLvlStrRef>
          </c:cat>
          <c:val>
            <c:numRef>
              <c:extLst>
                <c:ext xmlns:c15="http://schemas.microsoft.com/office/drawing/2012/chart" uri="{02D57815-91ED-43cb-92C2-25804820EDAC}">
                  <c15:fullRef>
                    <c15:sqref>Aruandesse2017!$E$8:$E$28</c15:sqref>
                  </c15:fullRef>
                </c:ext>
              </c:extLst>
              <c:f>(Aruandesse2017!$E$8:$E$15,Aruandesse2017!$E$19:$E$20,Aruandesse2017!$E$22,Aruandesse2017!$E$24,Aruandesse2017!$E$26:$E$28)</c:f>
              <c:numCache>
                <c:formatCode>0%</c:formatCode>
                <c:ptCount val="15"/>
                <c:pt idx="0">
                  <c:v>0.24583333333333332</c:v>
                </c:pt>
                <c:pt idx="1">
                  <c:v>0.10362694300518134</c:v>
                </c:pt>
                <c:pt idx="2">
                  <c:v>0.18244803695150116</c:v>
                </c:pt>
                <c:pt idx="3">
                  <c:v>0.15692307692307692</c:v>
                </c:pt>
                <c:pt idx="4">
                  <c:v>7.3770491803278687E-2</c:v>
                </c:pt>
                <c:pt idx="5">
                  <c:v>7.0175438596491224E-2</c:v>
                </c:pt>
                <c:pt idx="6">
                  <c:v>1.6853932584269662E-2</c:v>
                </c:pt>
                <c:pt idx="7">
                  <c:v>9.1503267973856203E-2</c:v>
                </c:pt>
                <c:pt idx="8">
                  <c:v>8.4745762711864403E-2</c:v>
                </c:pt>
                <c:pt idx="9">
                  <c:v>4.9019607843137254E-2</c:v>
                </c:pt>
                <c:pt idx="10">
                  <c:v>0.23728813559322035</c:v>
                </c:pt>
                <c:pt idx="11">
                  <c:v>4.8192771084337352E-2</c:v>
                </c:pt>
                <c:pt idx="12">
                  <c:v>9.0909090909090912E-2</c:v>
                </c:pt>
                <c:pt idx="13">
                  <c:v>1.7241379310344827E-2</c:v>
                </c:pt>
                <c:pt idx="14">
                  <c:v>6.25E-2</c:v>
                </c:pt>
              </c:numCache>
            </c:numRef>
          </c:val>
          <c:extLst>
            <c:ext xmlns:c16="http://schemas.microsoft.com/office/drawing/2014/chart" uri="{C3380CC4-5D6E-409C-BE32-E72D297353CC}">
              <c16:uniqueId val="{00000006-A719-43A0-A150-462B28D8109B}"/>
            </c:ext>
          </c:extLst>
        </c:ser>
        <c:dLbls>
          <c:showLegendKey val="0"/>
          <c:showVal val="0"/>
          <c:showCatName val="0"/>
          <c:showSerName val="0"/>
          <c:showPercent val="0"/>
          <c:showBubbleSize val="0"/>
        </c:dLbls>
        <c:gapWidth val="75"/>
        <c:axId val="216678032"/>
        <c:axId val="216677472"/>
      </c:barChart>
      <c:lineChart>
        <c:grouping val="standard"/>
        <c:varyColors val="0"/>
        <c:ser>
          <c:idx val="2"/>
          <c:order val="1"/>
          <c:tx>
            <c:v>2017 kõikide teenuseosutajate keskmine</c:v>
          </c:tx>
          <c:spPr>
            <a:ln>
              <a:solidFill>
                <a:srgbClr val="FF0000"/>
              </a:solidFill>
            </a:ln>
          </c:spPr>
          <c:marker>
            <c:symbol val="none"/>
          </c:marker>
          <c:cat>
            <c:multiLvlStrRef>
              <c:extLst>
                <c:ext xmlns:c15="http://schemas.microsoft.com/office/drawing/2012/chart" uri="{02D57815-91ED-43cb-92C2-25804820EDAC}">
                  <c15:fullRef>
                    <c15:sqref>Aruandesse2017!$A$8:$B$28</c15:sqref>
                  </c15:fullRef>
                </c:ext>
              </c:extLst>
              <c:f>(Aruandesse2017!$A$8:$B$15,Aruandesse2017!$A$19:$B$20,Aruandesse2017!$A$22:$B$22,Aruandesse2017!$A$24:$B$24,Aruandesse2017!$A$26:$B$28)</c:f>
              <c:multiLvlStrCache>
                <c:ptCount val="15"/>
                <c:lvl>
                  <c:pt idx="0">
                    <c:v>Põhja-Eesti Regionaalhaigla</c:v>
                  </c:pt>
                  <c:pt idx="1">
                    <c:v>Tartu Ülikooli Kliinikum</c:v>
                  </c:pt>
                  <c:pt idx="2">
                    <c:v>piirkH</c:v>
                  </c:pt>
                  <c:pt idx="3">
                    <c:v>Ida-Tallinna Keskhaigla</c:v>
                  </c:pt>
                  <c:pt idx="4">
                    <c:v>Ida-Viru Keskhaigla</c:v>
                  </c:pt>
                  <c:pt idx="5">
                    <c:v>Lääne-Tallinna Keskhaigla</c:v>
                  </c:pt>
                  <c:pt idx="6">
                    <c:v>Pärnu Haigla</c:v>
                  </c:pt>
                  <c:pt idx="7">
                    <c:v>keskH</c:v>
                  </c:pt>
                  <c:pt idx="8">
                    <c:v>Kuressaare Haigla</c:v>
                  </c:pt>
                  <c:pt idx="9">
                    <c:v>Lõuna-Eesti Haigla</c:v>
                  </c:pt>
                  <c:pt idx="10">
                    <c:v>Narva Haigla</c:v>
                  </c:pt>
                  <c:pt idx="11">
                    <c:v>Rakvere Haigla</c:v>
                  </c:pt>
                  <c:pt idx="12">
                    <c:v>Valga Haigla</c:v>
                  </c:pt>
                  <c:pt idx="13">
                    <c:v>Viljandi Haigla</c:v>
                  </c:pt>
                  <c:pt idx="14">
                    <c:v>üldH</c:v>
                  </c:pt>
                </c:lvl>
                <c:lvl>
                  <c:pt idx="0">
                    <c:v>Piirkondlikud</c:v>
                  </c:pt>
                  <c:pt idx="3">
                    <c:v>Keskhaiglad</c:v>
                  </c:pt>
                </c:lvl>
              </c:multiLvlStrCache>
            </c:multiLvlStrRef>
          </c:cat>
          <c:val>
            <c:numRef>
              <c:extLst>
                <c:ext xmlns:c15="http://schemas.microsoft.com/office/drawing/2012/chart" uri="{02D57815-91ED-43cb-92C2-25804820EDAC}">
                  <c15:fullRef>
                    <c15:sqref>Aruandesse2017!$G$8:$G$28</c15:sqref>
                  </c15:fullRef>
                </c:ext>
              </c:extLst>
              <c:f>(Aruandesse2017!$G$8:$G$15,Aruandesse2017!$G$19:$G$20,Aruandesse2017!$G$22,Aruandesse2017!$G$24,Aruandesse2017!$G$26:$G$28)</c:f>
              <c:numCache>
                <c:formatCode>0%</c:formatCode>
                <c:ptCount val="15"/>
                <c:pt idx="0">
                  <c:v>0.1189446366782007</c:v>
                </c:pt>
                <c:pt idx="1">
                  <c:v>0.1189446366782007</c:v>
                </c:pt>
                <c:pt idx="2">
                  <c:v>0.1189446366782007</c:v>
                </c:pt>
                <c:pt idx="3">
                  <c:v>0.1189446366782007</c:v>
                </c:pt>
                <c:pt idx="4">
                  <c:v>0.1189446366782007</c:v>
                </c:pt>
                <c:pt idx="5">
                  <c:v>0.1189446366782007</c:v>
                </c:pt>
                <c:pt idx="6">
                  <c:v>0.1189446366782007</c:v>
                </c:pt>
                <c:pt idx="7">
                  <c:v>0.1189446366782007</c:v>
                </c:pt>
                <c:pt idx="8">
                  <c:v>0.1189446366782007</c:v>
                </c:pt>
                <c:pt idx="9">
                  <c:v>0.1189446366782007</c:v>
                </c:pt>
                <c:pt idx="10">
                  <c:v>0.1189446366782007</c:v>
                </c:pt>
                <c:pt idx="11">
                  <c:v>0.1189446366782007</c:v>
                </c:pt>
                <c:pt idx="12">
                  <c:v>0.1189446366782007</c:v>
                </c:pt>
                <c:pt idx="13">
                  <c:v>0.1189446366782007</c:v>
                </c:pt>
                <c:pt idx="14">
                  <c:v>0.1189446366782007</c:v>
                </c:pt>
              </c:numCache>
            </c:numRef>
          </c:val>
          <c:smooth val="0"/>
          <c:extLst>
            <c:ext xmlns:c16="http://schemas.microsoft.com/office/drawing/2014/chart" uri="{C3380CC4-5D6E-409C-BE32-E72D297353CC}">
              <c16:uniqueId val="{00000007-A719-43A0-A150-462B28D8109B}"/>
            </c:ext>
          </c:extLst>
        </c:ser>
        <c:dLbls>
          <c:showLegendKey val="0"/>
          <c:showVal val="0"/>
          <c:showCatName val="0"/>
          <c:showSerName val="0"/>
          <c:showPercent val="0"/>
          <c:showBubbleSize val="0"/>
        </c:dLbls>
        <c:marker val="1"/>
        <c:smooth val="0"/>
        <c:axId val="216678032"/>
        <c:axId val="216677472"/>
      </c:lineChart>
      <c:catAx>
        <c:axId val="216678032"/>
        <c:scaling>
          <c:orientation val="minMax"/>
        </c:scaling>
        <c:delete val="0"/>
        <c:axPos val="b"/>
        <c:numFmt formatCode="General" sourceLinked="1"/>
        <c:majorTickMark val="out"/>
        <c:minorTickMark val="none"/>
        <c:tickLblPos val="nextTo"/>
        <c:txPr>
          <a:bodyPr rot="-5400000" vert="horz" anchor="ctr" anchorCtr="1"/>
          <a:lstStyle/>
          <a:p>
            <a:pPr>
              <a:defRPr sz="1000" b="0" i="0" u="none" strike="noStrike" baseline="0">
                <a:solidFill>
                  <a:srgbClr val="000000"/>
                </a:solidFill>
                <a:latin typeface="Calibri"/>
                <a:ea typeface="Calibri"/>
                <a:cs typeface="Calibri"/>
              </a:defRPr>
            </a:pPr>
            <a:endParaRPr lang="et-EE"/>
          </a:p>
        </c:txPr>
        <c:crossAx val="216677472"/>
        <c:crosses val="autoZero"/>
        <c:auto val="1"/>
        <c:lblAlgn val="ctr"/>
        <c:lblOffset val="100"/>
        <c:noMultiLvlLbl val="0"/>
      </c:catAx>
      <c:valAx>
        <c:axId val="216677472"/>
        <c:scaling>
          <c:orientation val="minMax"/>
          <c:max val="0.36000000000000004"/>
          <c:min val="0"/>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t-EE"/>
          </a:p>
        </c:txPr>
        <c:crossAx val="216678032"/>
        <c:crosses val="autoZero"/>
        <c:crossBetween val="between"/>
        <c:majorUnit val="4.0000000000000008E-2"/>
      </c:valAx>
    </c:plotArea>
    <c:legend>
      <c:legendPos val="b"/>
      <c:legendEntry>
        <c:idx val="0"/>
        <c:txPr>
          <a:bodyPr/>
          <a:lstStyle/>
          <a:p>
            <a:pPr>
              <a:defRPr sz="1000" b="0" i="0" u="none" strike="noStrike" baseline="0">
                <a:solidFill>
                  <a:srgbClr val="000000"/>
                </a:solidFill>
                <a:latin typeface="Calibri"/>
                <a:ea typeface="Calibri"/>
                <a:cs typeface="Calibri"/>
              </a:defRPr>
            </a:pPr>
            <a:endParaRPr lang="et-EE"/>
          </a:p>
        </c:txPr>
      </c:legendEntry>
      <c:legendEntry>
        <c:idx val="1"/>
        <c:txPr>
          <a:bodyPr/>
          <a:lstStyle/>
          <a:p>
            <a:pPr>
              <a:defRPr sz="1000" b="0" i="0" u="none" strike="noStrike" baseline="0">
                <a:solidFill>
                  <a:srgbClr val="000000"/>
                </a:solidFill>
                <a:latin typeface="Calibri"/>
                <a:ea typeface="Calibri"/>
                <a:cs typeface="Calibri"/>
              </a:defRPr>
            </a:pPr>
            <a:endParaRPr lang="et-EE"/>
          </a:p>
        </c:txPr>
      </c:legendEntry>
      <c:layout>
        <c:manualLayout>
          <c:xMode val="edge"/>
          <c:yMode val="edge"/>
          <c:x val="2.5072023681439935E-2"/>
          <c:y val="0.85476707617085634"/>
          <c:w val="0.94135919182047956"/>
          <c:h val="8.5845941690943645E-2"/>
        </c:manualLayout>
      </c:layout>
      <c:overlay val="0"/>
      <c:txPr>
        <a:bodyPr/>
        <a:lstStyle/>
        <a:p>
          <a:pPr>
            <a:defRPr sz="1000" b="0" i="0" u="none" strike="noStrike" baseline="0">
              <a:solidFill>
                <a:srgbClr val="000000"/>
              </a:solidFill>
              <a:latin typeface="Calibri"/>
              <a:ea typeface="Calibri"/>
              <a:cs typeface="Calibri"/>
            </a:defRPr>
          </a:pPr>
          <a:endParaRPr lang="et-EE"/>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t-EE"/>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523874</xdr:colOff>
      <xdr:row>25</xdr:row>
      <xdr:rowOff>161924</xdr:rowOff>
    </xdr:to>
    <xdr:sp macro="" textlink="">
      <xdr:nvSpPr>
        <xdr:cNvPr id="2" name="Rectangle 1">
          <a:extLst>
            <a:ext uri="{FF2B5EF4-FFF2-40B4-BE49-F238E27FC236}">
              <a16:creationId xmlns:a16="http://schemas.microsoft.com/office/drawing/2014/main" id="{1029075B-0525-4823-8ABF-2CA7DD953DC4}"/>
            </a:ext>
          </a:extLst>
        </xdr:cNvPr>
        <xdr:cNvSpPr/>
      </xdr:nvSpPr>
      <xdr:spPr>
        <a:xfrm>
          <a:off x="0" y="0"/>
          <a:ext cx="6662207" cy="4935007"/>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eaLnBrk="1" fontAlgn="auto" latinLnBrk="0" hangingPunct="1"/>
          <a:r>
            <a:rPr lang="et-EE" sz="1200" b="1" i="0" u="none">
              <a:solidFill>
                <a:schemeClr val="accent1">
                  <a:lumMod val="75000"/>
                </a:schemeClr>
              </a:solidFill>
              <a:latin typeface="Times New Roman" panose="02020603050405020304" pitchFamily="18" charset="0"/>
              <a:ea typeface="+mn-ea"/>
              <a:cs typeface="Times New Roman" panose="02020603050405020304" pitchFamily="18" charset="0"/>
            </a:rPr>
            <a:t>Indikaator 4d. LAHTISE LÕIKUSEGA</a:t>
          </a:r>
          <a:r>
            <a:rPr lang="et-EE" sz="1200" b="1" i="0" u="none" baseline="0">
              <a:solidFill>
                <a:schemeClr val="accent1">
                  <a:lumMod val="75000"/>
                </a:schemeClr>
              </a:solidFill>
              <a:latin typeface="Times New Roman" panose="02020603050405020304" pitchFamily="18" charset="0"/>
              <a:ea typeface="+mn-ea"/>
              <a:cs typeface="Times New Roman" panose="02020603050405020304" pitchFamily="18" charset="0"/>
            </a:rPr>
            <a:t> KOLETSÜSTEKTOOMIA OSATÄHTSUS</a:t>
          </a:r>
        </a:p>
        <a:p>
          <a:pPr eaLnBrk="1" fontAlgn="auto" latinLnBrk="0" hangingPunct="1"/>
          <a:endParaRPr lang="et-EE" sz="1200" b="1" i="0" u="none" baseline="0">
            <a:solidFill>
              <a:schemeClr val="accent1">
                <a:lumMod val="75000"/>
              </a:schemeClr>
            </a:solidFill>
            <a:latin typeface="Times New Roman" panose="02020603050405020304" pitchFamily="18" charset="0"/>
            <a:ea typeface="+mn-ea"/>
            <a:cs typeface="Times New Roman" panose="02020603050405020304" pitchFamily="18" charset="0"/>
          </a:endParaRPr>
        </a:p>
        <a:p>
          <a:pPr eaLnBrk="1" fontAlgn="auto" latinLnBrk="0" hangingPunct="1"/>
          <a:r>
            <a:rPr lang="et-EE" sz="1200" b="1" i="0" u="none" baseline="0">
              <a:solidFill>
                <a:schemeClr val="accent1">
                  <a:lumMod val="75000"/>
                </a:schemeClr>
              </a:solidFill>
              <a:latin typeface="Times New Roman" panose="02020603050405020304" pitchFamily="18" charset="0"/>
              <a:ea typeface="+mn-ea"/>
              <a:cs typeface="Times New Roman" panose="02020603050405020304" pitchFamily="18" charset="0"/>
            </a:rPr>
            <a:t>N</a:t>
          </a:r>
          <a:r>
            <a:rPr lang="et-EE" sz="1200" b="1" u="none" baseline="0">
              <a:solidFill>
                <a:schemeClr val="accent1">
                  <a:lumMod val="75000"/>
                </a:schemeClr>
              </a:solidFill>
              <a:latin typeface="Times New Roman" panose="02020603050405020304" pitchFamily="18" charset="0"/>
              <a:cs typeface="Times New Roman" panose="02020603050405020304" pitchFamily="18" charset="0"/>
            </a:rPr>
            <a:t>imetus</a:t>
          </a:r>
        </a:p>
        <a:p>
          <a:pPr algn="l"/>
          <a:r>
            <a:rPr lang="et-EE" sz="1200" baseline="0">
              <a:latin typeface="Times New Roman" panose="02020603050405020304" pitchFamily="18" charset="0"/>
              <a:cs typeface="Times New Roman" panose="02020603050405020304" pitchFamily="18" charset="0"/>
            </a:rPr>
            <a:t>Indikaator näitab lahtise lõikusega tehtud koletsüstektoomia osakaalu kõigist koletsüstektoomiatest. Lahtise lõikusega protseduur </a:t>
          </a:r>
          <a:r>
            <a:rPr lang="et-EE" sz="1200" baseline="0">
              <a:solidFill>
                <a:schemeClr val="dk1"/>
              </a:solidFill>
              <a:latin typeface="Times New Roman" panose="02020603050405020304" pitchFamily="18" charset="0"/>
              <a:ea typeface="+mn-ea"/>
              <a:cs typeface="Times New Roman" panose="02020603050405020304" pitchFamily="18" charset="0"/>
            </a:rPr>
            <a:t>eeldab pikemat haiglaravi. </a:t>
          </a:r>
        </a:p>
        <a:p>
          <a:pPr algn="l"/>
          <a:endParaRPr lang="et-EE" sz="1200" baseline="0">
            <a:latin typeface="Times New Roman" panose="02020603050405020304" pitchFamily="18" charset="0"/>
            <a:cs typeface="Times New Roman" panose="02020603050405020304" pitchFamily="18" charset="0"/>
          </a:endParaRPr>
        </a:p>
        <a:p>
          <a:pPr algn="l"/>
          <a:r>
            <a:rPr lang="en-US" sz="1200" b="1" i="0" u="none">
              <a:solidFill>
                <a:schemeClr val="accent1">
                  <a:lumMod val="75000"/>
                </a:schemeClr>
              </a:solidFill>
              <a:latin typeface="Times New Roman" panose="02020603050405020304" pitchFamily="18" charset="0"/>
              <a:cs typeface="Times New Roman" panose="02020603050405020304" pitchFamily="18" charset="0"/>
            </a:rPr>
            <a:t>Andmete kirjeldus</a:t>
          </a:r>
        </a:p>
        <a:p>
          <a:pPr algn="l"/>
          <a:r>
            <a:rPr lang="et-EE" sz="1200" u="sng">
              <a:latin typeface="Times New Roman" panose="02020603050405020304" pitchFamily="18" charset="0"/>
              <a:cs typeface="Times New Roman" panose="02020603050405020304" pitchFamily="18" charset="0"/>
            </a:rPr>
            <a:t>Arve algus</a:t>
          </a:r>
          <a:r>
            <a:rPr lang="en-US" sz="1200" u="sng">
              <a:latin typeface="Times New Roman" panose="02020603050405020304" pitchFamily="18" charset="0"/>
              <a:cs typeface="Times New Roman" panose="02020603050405020304" pitchFamily="18" charset="0"/>
            </a:rPr>
            <a:t>:</a:t>
          </a:r>
          <a:r>
            <a:rPr lang="en-US" sz="1200">
              <a:latin typeface="Times New Roman" panose="02020603050405020304" pitchFamily="18" charset="0"/>
              <a:cs typeface="Times New Roman" panose="02020603050405020304" pitchFamily="18" charset="0"/>
            </a:rPr>
            <a:t> 01.01-31.12</a:t>
          </a:r>
          <a:r>
            <a:rPr lang="et-EE" sz="1200">
              <a:latin typeface="Times New Roman" panose="02020603050405020304" pitchFamily="18" charset="0"/>
              <a:cs typeface="Times New Roman" panose="02020603050405020304" pitchFamily="18" charset="0"/>
            </a:rPr>
            <a:t>.2017</a:t>
          </a:r>
          <a:endParaRPr lang="en-US" sz="1200">
            <a:latin typeface="Times New Roman" panose="02020603050405020304" pitchFamily="18" charset="0"/>
            <a:cs typeface="Times New Roman" panose="02020603050405020304" pitchFamily="18" charset="0"/>
          </a:endParaRPr>
        </a:p>
        <a:p>
          <a:pPr algn="l"/>
          <a:r>
            <a:rPr lang="et-EE" sz="1200" u="sng">
              <a:latin typeface="Times New Roman" panose="02020603050405020304" pitchFamily="18" charset="0"/>
              <a:cs typeface="Times New Roman" panose="02020603050405020304" pitchFamily="18" charset="0"/>
            </a:rPr>
            <a:t>Ravitüüp:</a:t>
          </a:r>
          <a:r>
            <a:rPr lang="et-EE" sz="1200" baseline="0">
              <a:latin typeface="Times New Roman" panose="02020603050405020304" pitchFamily="18" charset="0"/>
              <a:cs typeface="Times New Roman" panose="02020603050405020304" pitchFamily="18" charset="0"/>
            </a:rPr>
            <a:t> </a:t>
          </a:r>
          <a:r>
            <a:rPr lang="et-EE" sz="1200" baseline="0">
              <a:solidFill>
                <a:schemeClr val="dk1"/>
              </a:solidFill>
              <a:latin typeface="Times New Roman" panose="02020603050405020304" pitchFamily="18" charset="0"/>
              <a:ea typeface="+mn-ea"/>
              <a:cs typeface="Times New Roman" panose="02020603050405020304" pitchFamily="18" charset="0"/>
            </a:rPr>
            <a:t>2 (statsionaarne)</a:t>
          </a:r>
        </a:p>
        <a:p>
          <a:pPr marL="0" marR="0" lvl="0" indent="0" algn="l" defTabSz="914400" eaLnBrk="1" fontAlgn="auto" latinLnBrk="0" hangingPunct="1">
            <a:lnSpc>
              <a:spcPct val="100000"/>
            </a:lnSpc>
            <a:spcBef>
              <a:spcPts val="0"/>
            </a:spcBef>
            <a:spcAft>
              <a:spcPts val="0"/>
            </a:spcAft>
            <a:buClrTx/>
            <a:buSzTx/>
            <a:buFontTx/>
            <a:buNone/>
            <a:tabLst/>
            <a:defRPr/>
          </a:pPr>
          <a:r>
            <a:rPr lang="et-EE" sz="1200" baseline="0">
              <a:solidFill>
                <a:schemeClr val="dk1"/>
              </a:solidFill>
              <a:latin typeface="Times New Roman" panose="02020603050405020304" pitchFamily="18" charset="0"/>
              <a:ea typeface="+mn-ea"/>
              <a:cs typeface="Times New Roman" panose="02020603050405020304" pitchFamily="18" charset="0"/>
            </a:rPr>
            <a:t>Sisaldab kindlustatud, kindlustamata isikute raviarveid.</a:t>
          </a:r>
        </a:p>
        <a:p>
          <a:r>
            <a:rPr lang="et-EE" sz="1200" u="sng">
              <a:solidFill>
                <a:schemeClr val="dk1"/>
              </a:solidFill>
              <a:latin typeface="Times New Roman" panose="02020603050405020304" pitchFamily="18" charset="0"/>
              <a:ea typeface="+mn-ea"/>
              <a:cs typeface="Times New Roman" panose="02020603050405020304" pitchFamily="18" charset="0"/>
            </a:rPr>
            <a:t>Kõik haigusjuhud:</a:t>
          </a:r>
        </a:p>
        <a:p>
          <a:r>
            <a:rPr lang="et-EE" sz="1200" baseline="0">
              <a:solidFill>
                <a:schemeClr val="tx1"/>
              </a:solidFill>
              <a:latin typeface="Times New Roman" panose="02020603050405020304" pitchFamily="18" charset="0"/>
              <a:ea typeface="+mn-ea"/>
              <a:cs typeface="Times New Roman" panose="02020603050405020304" pitchFamily="18" charset="0"/>
            </a:rPr>
            <a:t>Koletsüstektoomia: NCSP koodid JKA20 (koletsüstektoomia); JKA21 (laparoskoopiline koletsüstektoomia).</a:t>
          </a:r>
        </a:p>
        <a:p>
          <a:endParaRPr lang="et-EE" sz="1200" b="0" u="none" baseline="0">
            <a:solidFill>
              <a:schemeClr val="dk1"/>
            </a:solidFill>
            <a:effectLst/>
            <a:latin typeface="Times New Roman" panose="02020603050405020304" pitchFamily="18" charset="0"/>
            <a:ea typeface="+mn-ea"/>
            <a:cs typeface="Times New Roman" panose="02020603050405020304" pitchFamily="18" charset="0"/>
          </a:endParaRPr>
        </a:p>
        <a:p>
          <a:r>
            <a:rPr lang="et-EE" sz="1200" b="0" u="none" baseline="0">
              <a:solidFill>
                <a:schemeClr val="dk1"/>
              </a:solidFill>
              <a:effectLst/>
              <a:latin typeface="Times New Roman" panose="02020603050405020304" pitchFamily="18" charset="0"/>
              <a:ea typeface="+mn-ea"/>
              <a:cs typeface="Times New Roman" panose="02020603050405020304" pitchFamily="18" charset="0"/>
            </a:rPr>
            <a:t>Pikemaajaline haiglaravi</a:t>
          </a:r>
        </a:p>
        <a:p>
          <a:r>
            <a:rPr lang="et-EE" sz="1100" b="1" u="sng">
              <a:solidFill>
                <a:schemeClr val="tx1"/>
              </a:solidFill>
              <a:effectLst/>
              <a:latin typeface="Times New Roman" panose="02020603050405020304" pitchFamily="18" charset="0"/>
              <a:ea typeface="+mn-ea"/>
              <a:cs typeface="Times New Roman" panose="02020603050405020304" pitchFamily="18" charset="0"/>
            </a:rPr>
            <a:t>Koletsüstektoomia:</a:t>
          </a:r>
        </a:p>
        <a:p>
          <a:pPr marL="0" marR="0" lvl="0" indent="0" defTabSz="914400" eaLnBrk="1" fontAlgn="auto" latinLnBrk="0" hangingPunct="1">
            <a:lnSpc>
              <a:spcPct val="100000"/>
            </a:lnSpc>
            <a:spcBef>
              <a:spcPts val="0"/>
            </a:spcBef>
            <a:spcAft>
              <a:spcPts val="0"/>
            </a:spcAft>
            <a:buClrTx/>
            <a:buSzTx/>
            <a:buFontTx/>
            <a:buNone/>
            <a:tabLst/>
            <a:defRPr/>
          </a:pPr>
          <a:r>
            <a:rPr lang="et-EE" sz="1200" u="none" baseline="0">
              <a:solidFill>
                <a:schemeClr val="tx1"/>
              </a:solidFill>
              <a:latin typeface="Times New Roman" panose="02020603050405020304" pitchFamily="18" charset="0"/>
              <a:ea typeface="+mn-ea"/>
              <a:cs typeface="Times New Roman" panose="02020603050405020304" pitchFamily="18" charset="0"/>
            </a:rPr>
            <a:t>JKA20 (eeldab pikemat haiglaravi) osakaal kõigist koletsüstektoomia operatsioonidest.</a:t>
          </a:r>
        </a:p>
        <a:p>
          <a:pPr marL="0" marR="0" lvl="0" indent="0" defTabSz="914400" eaLnBrk="1" fontAlgn="auto" latinLnBrk="0" hangingPunct="1">
            <a:lnSpc>
              <a:spcPct val="100000"/>
            </a:lnSpc>
            <a:spcBef>
              <a:spcPts val="0"/>
            </a:spcBef>
            <a:spcAft>
              <a:spcPts val="0"/>
            </a:spcAft>
            <a:buClrTx/>
            <a:buSzTx/>
            <a:buFontTx/>
            <a:buNone/>
            <a:tabLst/>
            <a:defRPr/>
          </a:pPr>
          <a:endParaRPr lang="et-EE" sz="1200" u="none" baseline="0">
            <a:solidFill>
              <a:schemeClr val="tx1"/>
            </a:solidFill>
            <a:latin typeface="Times New Roman" panose="02020603050405020304" pitchFamily="18"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t-EE" sz="1200" u="none">
              <a:solidFill>
                <a:sysClr val="windowText" lastClr="000000"/>
              </a:solidFill>
              <a:latin typeface="Times New Roman" panose="02020603050405020304" pitchFamily="18" charset="0"/>
              <a:ea typeface="+mn-ea"/>
              <a:cs typeface="Times New Roman" panose="02020603050405020304" pitchFamily="18" charset="0"/>
            </a:rPr>
            <a:t>Vanus alates 18. eluaastast</a:t>
          </a:r>
        </a:p>
        <a:p>
          <a:pPr eaLnBrk="1" fontAlgn="auto" latinLnBrk="0" hangingPunct="1"/>
          <a:r>
            <a:rPr lang="et-EE" sz="1200" u="none" baseline="0">
              <a:solidFill>
                <a:schemeClr val="tx1"/>
              </a:solidFill>
              <a:latin typeface="Times New Roman" panose="02020603050405020304" pitchFamily="18" charset="0"/>
              <a:ea typeface="+mn-ea"/>
              <a:cs typeface="Times New Roman" panose="02020603050405020304" pitchFamily="18" charset="0"/>
            </a:rPr>
            <a:t>Välistatud on surnud patsientide raviarved (patsientide need raviarved, kui surma kuupäev on enne raviarve lõpu kuupäeva või kui surmakuupäev on raviarve lõpuga sama kuupäev).</a:t>
          </a:r>
        </a:p>
        <a:p>
          <a:pPr eaLnBrk="1" fontAlgn="auto" latinLnBrk="0" hangingPunct="1"/>
          <a:r>
            <a:rPr lang="et-EE" sz="1200" u="none" baseline="0">
              <a:solidFill>
                <a:schemeClr val="tx1"/>
              </a:solidFill>
              <a:latin typeface="Times New Roman" panose="02020603050405020304" pitchFamily="18" charset="0"/>
              <a:ea typeface="+mn-ea"/>
              <a:cs typeface="Times New Roman" panose="02020603050405020304" pitchFamily="18" charset="0"/>
            </a:rPr>
            <a:t>Kui isikul on mitu raviarvet ja uus raviarve algab sama kuupäevaga, mis eelmine raviarve lõppeb või järgmisel kuupäeval (päevade vahe ≤1), siis liidetakse need raviarve pikkused kokku ja loetakse üheks raviepisoodiks (arvesse läheb ravi alustanud raviasutuse arve).</a:t>
          </a:r>
        </a:p>
        <a:p>
          <a:pPr eaLnBrk="1" fontAlgn="auto" latinLnBrk="0" hangingPunct="1"/>
          <a:r>
            <a:rPr lang="et-EE" sz="1200" u="none" baseline="0">
              <a:solidFill>
                <a:schemeClr val="tx1"/>
              </a:solidFill>
              <a:latin typeface="Times New Roman" panose="02020603050405020304" pitchFamily="18" charset="0"/>
              <a:ea typeface="+mn-ea"/>
              <a:cs typeface="Times New Roman" panose="02020603050405020304" pitchFamily="18" charset="0"/>
            </a:rPr>
            <a:t>Kui isikul peale raviepisoodide loomist on veel arveid, mille alguse ja lõpu kuupäev on sama (0 päeva arved) ja sellele arvele ei järgne ega eelne  ≤1 päeva jooksul uut arvet, siis need arved välistatakse (hospitaliseerimist ei toimunud).</a:t>
          </a:r>
        </a:p>
        <a:p>
          <a:endParaRPr lang="et-EE" sz="1100" b="0" i="0" u="none" strike="noStrike">
            <a:solidFill>
              <a:schemeClr val="dk1"/>
            </a:solidFill>
            <a:effectLst/>
            <a:latin typeface="+mn-lt"/>
            <a:ea typeface="+mn-ea"/>
            <a:cs typeface="+mn-cs"/>
          </a:endParaRPr>
        </a:p>
        <a:p>
          <a:endParaRPr lang="et-EE" sz="11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219075</xdr:colOff>
      <xdr:row>2</xdr:row>
      <xdr:rowOff>57150</xdr:rowOff>
    </xdr:from>
    <xdr:to>
      <xdr:col>18</xdr:col>
      <xdr:colOff>9524</xdr:colOff>
      <xdr:row>36</xdr:row>
      <xdr:rowOff>161924</xdr:rowOff>
    </xdr:to>
    <xdr:graphicFrame macro="">
      <xdr:nvGraphicFramePr>
        <xdr:cNvPr id="2" name="Chart 1">
          <a:extLst>
            <a:ext uri="{FF2B5EF4-FFF2-40B4-BE49-F238E27FC236}">
              <a16:creationId xmlns:a16="http://schemas.microsoft.com/office/drawing/2014/main" id="{65B3567F-FD8B-4B84-A7C5-25FA6ED5C9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haigekassa.ee/sites/default/files/Maailmapanga-uuring/veeb_est_summary_report_hk_201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1"/>
  <sheetViews>
    <sheetView zoomScale="90" zoomScaleNormal="90" workbookViewId="0">
      <selection activeCell="A28" sqref="A28"/>
    </sheetView>
  </sheetViews>
  <sheetFormatPr defaultRowHeight="15" x14ac:dyDescent="0.25"/>
  <sheetData>
    <row r="1" spans="1:13" ht="15.75" x14ac:dyDescent="0.25">
      <c r="A1" s="1"/>
    </row>
    <row r="3" spans="1:13" x14ac:dyDescent="0.25">
      <c r="L3" s="38"/>
      <c r="M3" s="2"/>
    </row>
    <row r="4" spans="1:13" x14ac:dyDescent="0.25">
      <c r="M4" s="2"/>
    </row>
    <row r="5" spans="1:13" x14ac:dyDescent="0.25">
      <c r="M5" s="2"/>
    </row>
    <row r="6" spans="1:13" x14ac:dyDescent="0.25">
      <c r="M6" s="2"/>
    </row>
    <row r="7" spans="1:13" x14ac:dyDescent="0.25">
      <c r="M7" s="2"/>
    </row>
    <row r="8" spans="1:13" x14ac:dyDescent="0.25">
      <c r="M8" s="2"/>
    </row>
    <row r="9" spans="1:13" x14ac:dyDescent="0.25">
      <c r="M9" s="2"/>
    </row>
    <row r="10" spans="1:13" x14ac:dyDescent="0.25">
      <c r="M10" s="2"/>
    </row>
    <row r="11" spans="1:13" x14ac:dyDescent="0.25">
      <c r="M11" s="2"/>
    </row>
    <row r="12" spans="1:13" x14ac:dyDescent="0.25">
      <c r="M12" s="2"/>
    </row>
    <row r="14" spans="1:13" x14ac:dyDescent="0.25">
      <c r="L14" s="38"/>
    </row>
    <row r="26" spans="1:10" ht="15" customHeight="1" x14ac:dyDescent="0.25">
      <c r="A26" s="39" t="s">
        <v>68</v>
      </c>
      <c r="B26" s="3"/>
      <c r="C26" s="3"/>
      <c r="D26" s="3"/>
      <c r="E26" s="3"/>
      <c r="F26" s="3"/>
      <c r="G26" s="3"/>
      <c r="H26" s="3"/>
      <c r="I26" s="3"/>
      <c r="J26" s="3"/>
    </row>
    <row r="27" spans="1:10" x14ac:dyDescent="0.25">
      <c r="A27" s="3"/>
      <c r="B27" s="3"/>
      <c r="C27" s="3"/>
      <c r="D27" s="3"/>
      <c r="E27" s="3"/>
      <c r="F27" s="3"/>
      <c r="G27" s="3"/>
      <c r="H27" s="3"/>
      <c r="I27" s="3"/>
      <c r="J27" s="3"/>
    </row>
    <row r="29" spans="1:10" x14ac:dyDescent="0.25">
      <c r="A29" s="4"/>
    </row>
    <row r="31" spans="1:10" x14ac:dyDescent="0.25">
      <c r="A31" s="5"/>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5"/>
  <sheetViews>
    <sheetView tabSelected="1" topLeftCell="C1" workbookViewId="0">
      <selection activeCell="F32" sqref="F32"/>
    </sheetView>
  </sheetViews>
  <sheetFormatPr defaultRowHeight="15" x14ac:dyDescent="0.25"/>
  <cols>
    <col min="2" max="2" width="31.85546875" customWidth="1"/>
    <col min="3" max="3" width="20.42578125" customWidth="1"/>
    <col min="4" max="4" width="24.7109375" customWidth="1"/>
    <col min="5" max="5" width="23.7109375" customWidth="1"/>
    <col min="6" max="6" width="17" customWidth="1"/>
  </cols>
  <sheetData>
    <row r="1" spans="1:12" ht="15.75" x14ac:dyDescent="0.25">
      <c r="A1" s="42" t="s">
        <v>76</v>
      </c>
    </row>
    <row r="2" spans="1:12" ht="15.75" x14ac:dyDescent="0.25">
      <c r="A2" s="40"/>
    </row>
    <row r="3" spans="1:12" x14ac:dyDescent="0.25">
      <c r="A3" s="49" t="s">
        <v>75</v>
      </c>
    </row>
    <row r="4" spans="1:12" ht="15" customHeight="1" x14ac:dyDescent="0.25">
      <c r="A4" s="54" t="s">
        <v>0</v>
      </c>
      <c r="B4" s="54" t="s">
        <v>1</v>
      </c>
      <c r="C4" s="56" t="s">
        <v>100</v>
      </c>
      <c r="D4" s="56" t="s">
        <v>98</v>
      </c>
      <c r="E4" s="56" t="s">
        <v>99</v>
      </c>
      <c r="F4" s="55" t="s">
        <v>14</v>
      </c>
    </row>
    <row r="5" spans="1:12" x14ac:dyDescent="0.25">
      <c r="A5" s="54"/>
      <c r="B5" s="54"/>
      <c r="C5" s="57"/>
      <c r="D5" s="57"/>
      <c r="E5" s="57"/>
      <c r="F5" s="55"/>
    </row>
    <row r="6" spans="1:12" x14ac:dyDescent="0.25">
      <c r="A6" s="54"/>
      <c r="B6" s="54"/>
      <c r="C6" s="57"/>
      <c r="D6" s="57"/>
      <c r="E6" s="57"/>
      <c r="F6" s="55"/>
    </row>
    <row r="7" spans="1:12" ht="18.75" customHeight="1" x14ac:dyDescent="0.25">
      <c r="A7" s="54"/>
      <c r="B7" s="54"/>
      <c r="C7" s="58"/>
      <c r="D7" s="58"/>
      <c r="E7" s="58"/>
      <c r="F7" s="55"/>
      <c r="I7" s="44" t="s">
        <v>70</v>
      </c>
      <c r="J7" s="44" t="s">
        <v>71</v>
      </c>
      <c r="K7" s="44" t="s">
        <v>72</v>
      </c>
      <c r="L7" s="44" t="s">
        <v>73</v>
      </c>
    </row>
    <row r="8" spans="1:12" x14ac:dyDescent="0.25">
      <c r="A8" s="54" t="s">
        <v>2</v>
      </c>
      <c r="B8" s="51" t="s">
        <v>80</v>
      </c>
      <c r="C8" s="6">
        <v>480</v>
      </c>
      <c r="D8" s="6">
        <v>118</v>
      </c>
      <c r="E8" s="7">
        <v>0.24583333333333332</v>
      </c>
      <c r="F8" s="47" t="str">
        <f>ROUND(I8*100,0)&amp;-ROUND(J8*100,0)&amp;"%"</f>
        <v>21-29%</v>
      </c>
      <c r="G8" s="36">
        <f>$E$29</f>
        <v>0.1189446366782007</v>
      </c>
      <c r="H8" s="41"/>
      <c r="I8" s="45">
        <f>(((2*C8*(D8/C8))+3.841443202-(1.95996*SQRT(3.841443202+(4*C8*(D8/C8)*(1-(D8/C8))))))/(2*(C8+3.841443202)))</f>
        <v>0.20943196584258975</v>
      </c>
      <c r="J8" s="45">
        <f>(((2*C8*(D8/C8))+3.841443202+(1.95996*SQRT(3.841443202+(4*C8*(D8/C8)*(1-(D8/C8))))))/(2*(C8+3.841443202)))</f>
        <v>0.28627059658108439</v>
      </c>
      <c r="K8" s="46">
        <f>E8-I8</f>
        <v>3.6401367490743575E-2</v>
      </c>
      <c r="L8" s="46">
        <f>J8-E8</f>
        <v>4.0437263247751071E-2</v>
      </c>
    </row>
    <row r="9" spans="1:12" x14ac:dyDescent="0.25">
      <c r="A9" s="54"/>
      <c r="B9" s="52" t="s">
        <v>81</v>
      </c>
      <c r="C9" s="6">
        <v>386</v>
      </c>
      <c r="D9" s="6">
        <v>40</v>
      </c>
      <c r="E9" s="7">
        <v>0.10362694300518134</v>
      </c>
      <c r="F9" s="47" t="str">
        <f t="shared" ref="F9:F29" si="0">ROUND(I9*100,0)&amp;-ROUND(J9*100,0)&amp;"%"</f>
        <v>8-14%</v>
      </c>
      <c r="G9" s="36">
        <f t="shared" ref="G9:G28" si="1">$E$29</f>
        <v>0.1189446366782007</v>
      </c>
      <c r="H9" s="41"/>
      <c r="I9" s="45">
        <f t="shared" ref="I9:I29" si="2">(((2*C9*(D9/C9))+3.841443202-(1.95996*SQRT(3.841443202+(4*C9*(D9/C9)*(1-(D9/C9))))))/(2*(C9+3.841443202)))</f>
        <v>7.7027590146422784E-2</v>
      </c>
      <c r="J9" s="45">
        <f t="shared" ref="J9:J29" si="3">(((2*C9*(D9/C9))+3.841443202+(1.95996*SQRT(3.841443202+(4*C9*(D9/C9)*(1-(D9/C9))))))/(2*(C9+3.841443202)))</f>
        <v>0.1380379054903681</v>
      </c>
      <c r="K9" s="46">
        <f t="shared" ref="K9:K29" si="4">E9-I9</f>
        <v>2.6599352858758557E-2</v>
      </c>
      <c r="L9" s="46">
        <f t="shared" ref="L9:L29" si="5">J9-E9</f>
        <v>3.4410962485186755E-2</v>
      </c>
    </row>
    <row r="10" spans="1:12" x14ac:dyDescent="0.25">
      <c r="A10" s="54"/>
      <c r="B10" s="53" t="s">
        <v>3</v>
      </c>
      <c r="C10" s="8">
        <v>866</v>
      </c>
      <c r="D10" s="8">
        <v>158</v>
      </c>
      <c r="E10" s="9">
        <v>0.18244803695150116</v>
      </c>
      <c r="F10" s="48" t="str">
        <f t="shared" si="0"/>
        <v>16-21%</v>
      </c>
      <c r="G10" s="36">
        <f t="shared" si="1"/>
        <v>0.1189446366782007</v>
      </c>
      <c r="H10" s="41"/>
      <c r="I10" s="45">
        <f t="shared" si="2"/>
        <v>0.15814636442842456</v>
      </c>
      <c r="J10" s="45">
        <f t="shared" si="3"/>
        <v>0.20955449151679442</v>
      </c>
      <c r="K10" s="46">
        <f t="shared" si="4"/>
        <v>2.4301672523076606E-2</v>
      </c>
      <c r="L10" s="46">
        <f t="shared" si="5"/>
        <v>2.7106454565293259E-2</v>
      </c>
    </row>
    <row r="11" spans="1:12" x14ac:dyDescent="0.25">
      <c r="A11" s="54" t="s">
        <v>4</v>
      </c>
      <c r="B11" s="52" t="s">
        <v>82</v>
      </c>
      <c r="C11" s="6">
        <v>325</v>
      </c>
      <c r="D11" s="6">
        <v>51</v>
      </c>
      <c r="E11" s="7">
        <v>0.15692307692307692</v>
      </c>
      <c r="F11" s="47" t="str">
        <f t="shared" si="0"/>
        <v>12-20%</v>
      </c>
      <c r="G11" s="36">
        <f t="shared" si="1"/>
        <v>0.1189446366782007</v>
      </c>
      <c r="H11" s="41"/>
      <c r="I11" s="45">
        <f t="shared" si="2"/>
        <v>0.12141453240032646</v>
      </c>
      <c r="J11" s="45">
        <f t="shared" si="3"/>
        <v>0.20044709845556277</v>
      </c>
      <c r="K11" s="46">
        <f t="shared" si="4"/>
        <v>3.5508544522750457E-2</v>
      </c>
      <c r="L11" s="46">
        <f t="shared" si="5"/>
        <v>4.3524021532485857E-2</v>
      </c>
    </row>
    <row r="12" spans="1:12" x14ac:dyDescent="0.25">
      <c r="A12" s="54"/>
      <c r="B12" s="52" t="s">
        <v>83</v>
      </c>
      <c r="C12" s="6">
        <v>244</v>
      </c>
      <c r="D12" s="6">
        <v>18</v>
      </c>
      <c r="E12" s="7">
        <v>7.3770491803278687E-2</v>
      </c>
      <c r="F12" s="47" t="str">
        <f t="shared" si="0"/>
        <v>5-11%</v>
      </c>
      <c r="G12" s="36">
        <f t="shared" si="1"/>
        <v>0.1189446366782007</v>
      </c>
      <c r="H12" s="41"/>
      <c r="I12" s="45">
        <f t="shared" si="2"/>
        <v>4.7169841651369421E-2</v>
      </c>
      <c r="J12" s="45">
        <f t="shared" si="3"/>
        <v>0.11358391561886944</v>
      </c>
      <c r="K12" s="46">
        <f t="shared" si="4"/>
        <v>2.6600650151909266E-2</v>
      </c>
      <c r="L12" s="46">
        <f t="shared" si="5"/>
        <v>3.9813423815590748E-2</v>
      </c>
    </row>
    <row r="13" spans="1:12" x14ac:dyDescent="0.25">
      <c r="A13" s="54"/>
      <c r="B13" s="52" t="s">
        <v>84</v>
      </c>
      <c r="C13" s="6">
        <v>171</v>
      </c>
      <c r="D13" s="6">
        <v>12</v>
      </c>
      <c r="E13" s="7">
        <v>7.0175438596491224E-2</v>
      </c>
      <c r="F13" s="47" t="str">
        <f t="shared" si="0"/>
        <v>4-12%</v>
      </c>
      <c r="G13" s="36">
        <f t="shared" si="1"/>
        <v>0.1189446366782007</v>
      </c>
      <c r="H13" s="41"/>
      <c r="I13" s="45">
        <f t="shared" si="2"/>
        <v>4.0595918697677931E-2</v>
      </c>
      <c r="J13" s="45">
        <f t="shared" si="3"/>
        <v>0.11864231848521857</v>
      </c>
      <c r="K13" s="46">
        <f t="shared" si="4"/>
        <v>2.9579519898813293E-2</v>
      </c>
      <c r="L13" s="46">
        <f t="shared" si="5"/>
        <v>4.8466879888727346E-2</v>
      </c>
    </row>
    <row r="14" spans="1:12" x14ac:dyDescent="0.25">
      <c r="A14" s="54"/>
      <c r="B14" s="52" t="s">
        <v>85</v>
      </c>
      <c r="C14" s="6">
        <v>178</v>
      </c>
      <c r="D14" s="6">
        <v>3</v>
      </c>
      <c r="E14" s="7">
        <v>1.6853932584269662E-2</v>
      </c>
      <c r="F14" s="47" t="str">
        <f t="shared" si="0"/>
        <v>1-5%</v>
      </c>
      <c r="G14" s="36">
        <f t="shared" si="1"/>
        <v>0.1189446366782007</v>
      </c>
      <c r="H14" s="41"/>
      <c r="I14" s="45">
        <f t="shared" si="2"/>
        <v>5.7481462174069128E-3</v>
      </c>
      <c r="J14" s="45">
        <f t="shared" si="3"/>
        <v>4.8372867280421276E-2</v>
      </c>
      <c r="K14" s="46">
        <f t="shared" si="4"/>
        <v>1.110578636686275E-2</v>
      </c>
      <c r="L14" s="46">
        <f t="shared" si="5"/>
        <v>3.1518934696151614E-2</v>
      </c>
    </row>
    <row r="15" spans="1:12" x14ac:dyDescent="0.25">
      <c r="A15" s="54"/>
      <c r="B15" s="53" t="s">
        <v>5</v>
      </c>
      <c r="C15" s="8">
        <v>918</v>
      </c>
      <c r="D15" s="8">
        <v>84</v>
      </c>
      <c r="E15" s="9">
        <v>9.1503267973856203E-2</v>
      </c>
      <c r="F15" s="48" t="str">
        <f t="shared" si="0"/>
        <v>7-11%</v>
      </c>
      <c r="G15" s="36">
        <f t="shared" si="1"/>
        <v>0.1189446366782007</v>
      </c>
      <c r="H15" s="41"/>
      <c r="I15" s="45">
        <f t="shared" si="2"/>
        <v>7.4515590930964395E-2</v>
      </c>
      <c r="J15" s="45">
        <f t="shared" si="3"/>
        <v>0.11189547191419449</v>
      </c>
      <c r="K15" s="46">
        <f t="shared" si="4"/>
        <v>1.6987677042891808E-2</v>
      </c>
      <c r="L15" s="46">
        <f t="shared" si="5"/>
        <v>2.0392203940338291E-2</v>
      </c>
    </row>
    <row r="16" spans="1:12" x14ac:dyDescent="0.25">
      <c r="A16" s="54" t="s">
        <v>6</v>
      </c>
      <c r="B16" s="52" t="s">
        <v>96</v>
      </c>
      <c r="C16" s="6">
        <v>0</v>
      </c>
      <c r="D16" s="6">
        <v>0</v>
      </c>
      <c r="E16" s="7">
        <v>0</v>
      </c>
      <c r="F16" s="47" t="s">
        <v>74</v>
      </c>
      <c r="G16" s="36">
        <f t="shared" si="1"/>
        <v>0.1189446366782007</v>
      </c>
      <c r="H16" s="41"/>
      <c r="I16" s="45" t="e">
        <f t="shared" si="2"/>
        <v>#DIV/0!</v>
      </c>
      <c r="J16" s="45" t="e">
        <f t="shared" si="3"/>
        <v>#DIV/0!</v>
      </c>
      <c r="K16" s="46" t="e">
        <f t="shared" si="4"/>
        <v>#DIV/0!</v>
      </c>
      <c r="L16" s="46" t="e">
        <f t="shared" si="5"/>
        <v>#DIV/0!</v>
      </c>
    </row>
    <row r="17" spans="1:12" x14ac:dyDescent="0.25">
      <c r="A17" s="54"/>
      <c r="B17" s="52" t="s">
        <v>97</v>
      </c>
      <c r="C17" s="6">
        <v>0</v>
      </c>
      <c r="D17" s="6">
        <v>0</v>
      </c>
      <c r="E17" s="7">
        <v>0</v>
      </c>
      <c r="F17" s="47" t="s">
        <v>74</v>
      </c>
      <c r="G17" s="36">
        <f t="shared" si="1"/>
        <v>0.1189446366782007</v>
      </c>
      <c r="H17" s="41"/>
      <c r="I17" s="45" t="e">
        <f t="shared" si="2"/>
        <v>#DIV/0!</v>
      </c>
      <c r="J17" s="45" t="e">
        <f t="shared" si="3"/>
        <v>#DIV/0!</v>
      </c>
      <c r="K17" s="46" t="e">
        <f t="shared" si="4"/>
        <v>#DIV/0!</v>
      </c>
      <c r="L17" s="46" t="e">
        <f t="shared" si="5"/>
        <v>#DIV/0!</v>
      </c>
    </row>
    <row r="18" spans="1:12" x14ac:dyDescent="0.25">
      <c r="A18" s="54"/>
      <c r="B18" s="52" t="s">
        <v>86</v>
      </c>
      <c r="C18" s="6">
        <v>63</v>
      </c>
      <c r="D18" s="6">
        <v>0</v>
      </c>
      <c r="E18" s="7">
        <v>0</v>
      </c>
      <c r="F18" s="47" t="s">
        <v>74</v>
      </c>
      <c r="G18" s="36">
        <f t="shared" si="1"/>
        <v>0.1189446366782007</v>
      </c>
      <c r="H18" s="41"/>
      <c r="I18" s="45">
        <f t="shared" si="2"/>
        <v>1.4960779343412645E-12</v>
      </c>
      <c r="J18" s="45">
        <f t="shared" si="3"/>
        <v>5.747097934870829E-2</v>
      </c>
      <c r="K18" s="46">
        <f t="shared" si="4"/>
        <v>-1.4960779343412645E-12</v>
      </c>
      <c r="L18" s="46">
        <f t="shared" si="5"/>
        <v>5.747097934870829E-2</v>
      </c>
    </row>
    <row r="19" spans="1:12" x14ac:dyDescent="0.25">
      <c r="A19" s="54"/>
      <c r="B19" s="52" t="s">
        <v>87</v>
      </c>
      <c r="C19" s="6">
        <v>59</v>
      </c>
      <c r="D19" s="6">
        <v>5</v>
      </c>
      <c r="E19" s="7">
        <v>8.4745762711864403E-2</v>
      </c>
      <c r="F19" s="47" t="str">
        <f t="shared" si="0"/>
        <v>4-18%</v>
      </c>
      <c r="G19" s="36">
        <f t="shared" si="1"/>
        <v>0.1189446366782007</v>
      </c>
      <c r="H19" s="41"/>
      <c r="I19" s="45">
        <f t="shared" si="2"/>
        <v>3.6742092952289016E-2</v>
      </c>
      <c r="J19" s="45">
        <f t="shared" si="3"/>
        <v>0.18351769894185196</v>
      </c>
      <c r="K19" s="46">
        <f t="shared" si="4"/>
        <v>4.8003669759575388E-2</v>
      </c>
      <c r="L19" s="46">
        <f t="shared" si="5"/>
        <v>9.8771936229987561E-2</v>
      </c>
    </row>
    <row r="20" spans="1:12" x14ac:dyDescent="0.25">
      <c r="A20" s="54"/>
      <c r="B20" s="52" t="s">
        <v>88</v>
      </c>
      <c r="C20" s="6">
        <v>102</v>
      </c>
      <c r="D20" s="6">
        <v>5</v>
      </c>
      <c r="E20" s="7">
        <v>4.9019607843137254E-2</v>
      </c>
      <c r="F20" s="47" t="str">
        <f t="shared" si="0"/>
        <v>2-11%</v>
      </c>
      <c r="G20" s="36">
        <f t="shared" si="1"/>
        <v>0.1189446366782007</v>
      </c>
      <c r="H20" s="41"/>
      <c r="I20" s="45">
        <f t="shared" si="2"/>
        <v>2.1117631003997991E-2</v>
      </c>
      <c r="J20" s="45">
        <f t="shared" si="3"/>
        <v>0.10965763795736147</v>
      </c>
      <c r="K20" s="46">
        <f t="shared" si="4"/>
        <v>2.7901976839139263E-2</v>
      </c>
      <c r="L20" s="46">
        <f t="shared" si="5"/>
        <v>6.0638030114224216E-2</v>
      </c>
    </row>
    <row r="21" spans="1:12" x14ac:dyDescent="0.25">
      <c r="A21" s="54"/>
      <c r="B21" s="52" t="s">
        <v>89</v>
      </c>
      <c r="C21" s="6">
        <v>23</v>
      </c>
      <c r="D21" s="6">
        <v>0</v>
      </c>
      <c r="E21" s="7">
        <v>0</v>
      </c>
      <c r="F21" s="47" t="s">
        <v>74</v>
      </c>
      <c r="G21" s="36">
        <f t="shared" si="1"/>
        <v>0.1189446366782007</v>
      </c>
      <c r="H21" s="41"/>
      <c r="I21" s="45">
        <f t="shared" si="2"/>
        <v>3.725582395904328E-12</v>
      </c>
      <c r="J21" s="45">
        <f t="shared" si="3"/>
        <v>0.1431161198371691</v>
      </c>
      <c r="K21" s="46">
        <f t="shared" si="4"/>
        <v>-3.725582395904328E-12</v>
      </c>
      <c r="L21" s="46">
        <f t="shared" si="5"/>
        <v>0.1431161198371691</v>
      </c>
    </row>
    <row r="22" spans="1:12" x14ac:dyDescent="0.25">
      <c r="A22" s="54"/>
      <c r="B22" s="52" t="s">
        <v>90</v>
      </c>
      <c r="C22" s="6">
        <v>59</v>
      </c>
      <c r="D22" s="6">
        <v>14</v>
      </c>
      <c r="E22" s="7">
        <v>0.23728813559322035</v>
      </c>
      <c r="F22" s="47" t="str">
        <f t="shared" si="0"/>
        <v>15-36%</v>
      </c>
      <c r="G22" s="36">
        <f t="shared" si="1"/>
        <v>0.1189446366782007</v>
      </c>
      <c r="H22" s="41"/>
      <c r="I22" s="45">
        <f t="shared" si="2"/>
        <v>0.14694633233542656</v>
      </c>
      <c r="J22" s="45">
        <f t="shared" si="3"/>
        <v>0.35974863804658097</v>
      </c>
      <c r="K22" s="46">
        <f t="shared" si="4"/>
        <v>9.0341803257793785E-2</v>
      </c>
      <c r="L22" s="46">
        <f t="shared" si="5"/>
        <v>0.12246050245336063</v>
      </c>
    </row>
    <row r="23" spans="1:12" x14ac:dyDescent="0.25">
      <c r="A23" s="54"/>
      <c r="B23" s="52" t="s">
        <v>91</v>
      </c>
      <c r="C23" s="6">
        <v>20</v>
      </c>
      <c r="D23" s="6">
        <v>0</v>
      </c>
      <c r="E23" s="7">
        <v>0</v>
      </c>
      <c r="F23" s="47" t="s">
        <v>74</v>
      </c>
      <c r="G23" s="36">
        <f t="shared" si="1"/>
        <v>0.1189446366782007</v>
      </c>
      <c r="H23" s="41"/>
      <c r="I23" s="45">
        <f t="shared" si="2"/>
        <v>4.1943773045437255E-12</v>
      </c>
      <c r="J23" s="45">
        <f t="shared" si="3"/>
        <v>0.16112460849592153</v>
      </c>
      <c r="K23" s="46">
        <f t="shared" si="4"/>
        <v>-4.1943773045437255E-12</v>
      </c>
      <c r="L23" s="46">
        <f t="shared" si="5"/>
        <v>0.16112460849592153</v>
      </c>
    </row>
    <row r="24" spans="1:12" x14ac:dyDescent="0.25">
      <c r="A24" s="54"/>
      <c r="B24" s="52" t="s">
        <v>92</v>
      </c>
      <c r="C24" s="6">
        <v>83</v>
      </c>
      <c r="D24" s="6">
        <v>4</v>
      </c>
      <c r="E24" s="7">
        <v>4.8192771084337352E-2</v>
      </c>
      <c r="F24" s="47" t="str">
        <f t="shared" si="0"/>
        <v>2-12%</v>
      </c>
      <c r="G24" s="36">
        <f t="shared" si="1"/>
        <v>0.1189446366782007</v>
      </c>
      <c r="H24" s="41"/>
      <c r="I24" s="45">
        <f t="shared" si="2"/>
        <v>1.8898649340517288E-2</v>
      </c>
      <c r="J24" s="45">
        <f t="shared" si="3"/>
        <v>0.11745840283854286</v>
      </c>
      <c r="K24" s="46">
        <f t="shared" si="4"/>
        <v>2.9294121743820064E-2</v>
      </c>
      <c r="L24" s="46">
        <f t="shared" si="5"/>
        <v>6.9265631754205512E-2</v>
      </c>
    </row>
    <row r="25" spans="1:12" x14ac:dyDescent="0.25">
      <c r="A25" s="54"/>
      <c r="B25" s="52" t="s">
        <v>93</v>
      </c>
      <c r="C25" s="6">
        <v>17</v>
      </c>
      <c r="D25" s="6">
        <v>0</v>
      </c>
      <c r="E25" s="7">
        <v>0</v>
      </c>
      <c r="F25" s="47" t="s">
        <v>74</v>
      </c>
      <c r="G25" s="36">
        <f t="shared" si="1"/>
        <v>0.1189446366782007</v>
      </c>
      <c r="H25" s="41"/>
      <c r="I25" s="45">
        <f t="shared" si="2"/>
        <v>4.798132610338656E-12</v>
      </c>
      <c r="J25" s="45">
        <f t="shared" si="3"/>
        <v>0.18431752372750101</v>
      </c>
      <c r="K25" s="46">
        <f t="shared" si="4"/>
        <v>-4.798132610338656E-12</v>
      </c>
      <c r="L25" s="46">
        <f t="shared" si="5"/>
        <v>0.18431752372750101</v>
      </c>
    </row>
    <row r="26" spans="1:12" x14ac:dyDescent="0.25">
      <c r="A26" s="54"/>
      <c r="B26" s="52" t="s">
        <v>94</v>
      </c>
      <c r="C26" s="6">
        <v>44</v>
      </c>
      <c r="D26" s="6">
        <v>4</v>
      </c>
      <c r="E26" s="7">
        <v>9.0909090909090912E-2</v>
      </c>
      <c r="F26" s="47" t="str">
        <f t="shared" si="0"/>
        <v>4-21%</v>
      </c>
      <c r="G26" s="36">
        <f t="shared" si="1"/>
        <v>0.1189446366782007</v>
      </c>
      <c r="H26" s="41"/>
      <c r="I26" s="45">
        <f t="shared" si="2"/>
        <v>3.5922257592188138E-2</v>
      </c>
      <c r="J26" s="45">
        <f t="shared" si="3"/>
        <v>0.21159208163880253</v>
      </c>
      <c r="K26" s="46">
        <f t="shared" si="4"/>
        <v>5.4986833316902774E-2</v>
      </c>
      <c r="L26" s="46">
        <f t="shared" si="5"/>
        <v>0.12068299072971161</v>
      </c>
    </row>
    <row r="27" spans="1:12" x14ac:dyDescent="0.25">
      <c r="A27" s="54"/>
      <c r="B27" s="52" t="s">
        <v>95</v>
      </c>
      <c r="C27" s="6">
        <v>58</v>
      </c>
      <c r="D27" s="6">
        <v>1</v>
      </c>
      <c r="E27" s="7">
        <v>1.7241379310344827E-2</v>
      </c>
      <c r="F27" s="47" t="str">
        <f t="shared" si="0"/>
        <v>0-9%</v>
      </c>
      <c r="G27" s="36">
        <f t="shared" si="1"/>
        <v>0.1189446366782007</v>
      </c>
      <c r="H27" s="41"/>
      <c r="I27" s="45">
        <f t="shared" si="2"/>
        <v>3.0500471399010081E-3</v>
      </c>
      <c r="J27" s="45">
        <f t="shared" si="3"/>
        <v>9.1408343537033948E-2</v>
      </c>
      <c r="K27" s="46">
        <f t="shared" si="4"/>
        <v>1.419133217044382E-2</v>
      </c>
      <c r="L27" s="46">
        <f t="shared" si="5"/>
        <v>7.4166964226689114E-2</v>
      </c>
    </row>
    <row r="28" spans="1:12" x14ac:dyDescent="0.25">
      <c r="A28" s="54"/>
      <c r="B28" s="53" t="s">
        <v>7</v>
      </c>
      <c r="C28" s="8">
        <v>528</v>
      </c>
      <c r="D28" s="8">
        <v>33</v>
      </c>
      <c r="E28" s="9">
        <v>6.25E-2</v>
      </c>
      <c r="F28" s="48" t="str">
        <f t="shared" si="0"/>
        <v>4-9%</v>
      </c>
      <c r="G28" s="36">
        <f t="shared" si="1"/>
        <v>0.1189446366782007</v>
      </c>
      <c r="H28" s="41"/>
      <c r="I28" s="45">
        <f t="shared" si="2"/>
        <v>4.4846490143759722E-2</v>
      </c>
      <c r="J28" s="45">
        <f t="shared" si="3"/>
        <v>8.6473556638441376E-2</v>
      </c>
      <c r="K28" s="46">
        <f t="shared" si="4"/>
        <v>1.7653509856240278E-2</v>
      </c>
      <c r="L28" s="46">
        <f t="shared" si="5"/>
        <v>2.3973556638441376E-2</v>
      </c>
    </row>
    <row r="29" spans="1:12" x14ac:dyDescent="0.25">
      <c r="A29" s="37" t="s">
        <v>8</v>
      </c>
      <c r="B29" s="6"/>
      <c r="C29" s="8">
        <v>2312</v>
      </c>
      <c r="D29" s="8">
        <v>275</v>
      </c>
      <c r="E29" s="9">
        <v>0.1189446366782007</v>
      </c>
      <c r="F29" s="48" t="str">
        <f t="shared" si="0"/>
        <v>11-13%</v>
      </c>
      <c r="I29" s="45">
        <f t="shared" si="2"/>
        <v>0.10637698034904988</v>
      </c>
      <c r="J29" s="45">
        <f t="shared" si="3"/>
        <v>0.13277645773617186</v>
      </c>
      <c r="K29" s="46">
        <f t="shared" si="4"/>
        <v>1.2567656329150814E-2</v>
      </c>
      <c r="L29" s="46">
        <f t="shared" si="5"/>
        <v>1.3831821057971164E-2</v>
      </c>
    </row>
    <row r="30" spans="1:12" x14ac:dyDescent="0.25">
      <c r="A30" t="s">
        <v>78</v>
      </c>
    </row>
    <row r="31" spans="1:12" x14ac:dyDescent="0.25">
      <c r="A31" t="s">
        <v>66</v>
      </c>
    </row>
    <row r="32" spans="1:12" x14ac:dyDescent="0.25">
      <c r="A32" t="s">
        <v>67</v>
      </c>
    </row>
    <row r="33" spans="1:2" x14ac:dyDescent="0.25">
      <c r="A33" t="s">
        <v>69</v>
      </c>
    </row>
    <row r="34" spans="1:2" x14ac:dyDescent="0.25">
      <c r="A34" s="50" t="s">
        <v>77</v>
      </c>
      <c r="B34" s="43"/>
    </row>
    <row r="35" spans="1:2" x14ac:dyDescent="0.25">
      <c r="A35" t="s">
        <v>79</v>
      </c>
    </row>
  </sheetData>
  <mergeCells count="9">
    <mergeCell ref="A11:A15"/>
    <mergeCell ref="A16:A28"/>
    <mergeCell ref="F4:F7"/>
    <mergeCell ref="A4:A7"/>
    <mergeCell ref="B4:B7"/>
    <mergeCell ref="C4:C7"/>
    <mergeCell ref="D4:D7"/>
    <mergeCell ref="E4:E7"/>
    <mergeCell ref="A8:A10"/>
  </mergeCells>
  <pageMargins left="0.7" right="0.7" top="0.75" bottom="0.75" header="0.3" footer="0.3"/>
  <pageSetup paperSize="9" orientation="portrait" r:id="rId1"/>
  <ignoredErrors>
    <ignoredError sqref="I16:L17" evalErro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K39"/>
  <sheetViews>
    <sheetView showGridLines="0" topLeftCell="B1" workbookViewId="0">
      <selection activeCell="E33" sqref="E33"/>
    </sheetView>
  </sheetViews>
  <sheetFormatPr defaultColWidth="9.140625" defaultRowHeight="15" x14ac:dyDescent="0.25"/>
  <cols>
    <col min="1" max="1" width="4.85546875" style="11" customWidth="1"/>
    <col min="2" max="2" width="27.7109375" style="11" customWidth="1"/>
    <col min="3" max="3" width="28.7109375" style="11" bestFit="1" customWidth="1"/>
    <col min="4" max="8" width="12.7109375" style="11" bestFit="1" customWidth="1"/>
    <col min="9" max="12" width="9.140625" style="11"/>
    <col min="13" max="13" width="19.7109375" style="11" customWidth="1"/>
    <col min="14" max="14" width="15.5703125" style="11" customWidth="1"/>
    <col min="15" max="15" width="14.28515625" style="11" customWidth="1"/>
    <col min="16" max="16384" width="9.140625" style="11"/>
  </cols>
  <sheetData>
    <row r="1" spans="2:11" ht="15.75" x14ac:dyDescent="0.25">
      <c r="B1" s="10" t="s">
        <v>10</v>
      </c>
    </row>
    <row r="2" spans="2:11" ht="15.75" customHeight="1" x14ac:dyDescent="0.25">
      <c r="B2" s="10" t="s">
        <v>11</v>
      </c>
    </row>
    <row r="3" spans="2:11" ht="49.5" customHeight="1" x14ac:dyDescent="0.25">
      <c r="B3" s="65" t="s">
        <v>12</v>
      </c>
      <c r="C3" s="65"/>
      <c r="D3" s="65"/>
      <c r="E3" s="65"/>
      <c r="F3" s="65"/>
      <c r="G3" s="65"/>
      <c r="H3" s="65"/>
    </row>
    <row r="5" spans="2:11" x14ac:dyDescent="0.25">
      <c r="B5" s="12" t="s">
        <v>40</v>
      </c>
    </row>
    <row r="6" spans="2:11" x14ac:dyDescent="0.25">
      <c r="B6" s="70" t="s">
        <v>41</v>
      </c>
      <c r="C6" s="64">
        <v>2013</v>
      </c>
      <c r="D6" s="64"/>
      <c r="E6" s="64">
        <v>2014</v>
      </c>
      <c r="F6" s="64"/>
      <c r="G6" s="64">
        <v>2015</v>
      </c>
      <c r="H6" s="64"/>
      <c r="I6" s="64">
        <v>2016</v>
      </c>
      <c r="J6" s="64"/>
      <c r="K6" s="66"/>
    </row>
    <row r="7" spans="2:11" ht="45" x14ac:dyDescent="0.25">
      <c r="B7" s="70"/>
      <c r="C7" s="13" t="s">
        <v>13</v>
      </c>
      <c r="D7" s="29" t="s">
        <v>42</v>
      </c>
      <c r="E7" s="13" t="s">
        <v>13</v>
      </c>
      <c r="F7" s="29" t="s">
        <v>42</v>
      </c>
      <c r="G7" s="13" t="s">
        <v>13</v>
      </c>
      <c r="H7" s="29" t="s">
        <v>42</v>
      </c>
      <c r="I7" s="30" t="s">
        <v>13</v>
      </c>
      <c r="J7" s="31" t="s">
        <v>42</v>
      </c>
      <c r="K7" s="13" t="s">
        <v>14</v>
      </c>
    </row>
    <row r="8" spans="2:11" x14ac:dyDescent="0.25">
      <c r="B8" s="14" t="s">
        <v>15</v>
      </c>
      <c r="C8" s="15">
        <v>862</v>
      </c>
      <c r="D8" s="16">
        <v>0.19489999999999999</v>
      </c>
      <c r="E8" s="15">
        <v>984</v>
      </c>
      <c r="F8" s="16">
        <v>0.21340000000000001</v>
      </c>
      <c r="G8" s="17">
        <v>1022</v>
      </c>
      <c r="H8" s="16">
        <v>0.17221135029354206</v>
      </c>
      <c r="I8" s="17">
        <v>944</v>
      </c>
      <c r="J8" s="16">
        <v>0.1652542372881356</v>
      </c>
      <c r="K8" s="18" t="s">
        <v>43</v>
      </c>
    </row>
    <row r="9" spans="2:11" x14ac:dyDescent="0.25">
      <c r="B9" s="14" t="s">
        <v>16</v>
      </c>
      <c r="C9" s="15">
        <v>1128</v>
      </c>
      <c r="D9" s="16">
        <v>8.3299999999999999E-2</v>
      </c>
      <c r="E9" s="15">
        <v>1101</v>
      </c>
      <c r="F9" s="16">
        <v>7.2599999999999998E-2</v>
      </c>
      <c r="G9" s="17">
        <v>1101</v>
      </c>
      <c r="H9" s="16">
        <v>5.8128973660308808E-2</v>
      </c>
      <c r="I9" s="17">
        <v>1011</v>
      </c>
      <c r="J9" s="16">
        <v>7.1216617210682495E-2</v>
      </c>
      <c r="K9" s="18" t="s">
        <v>44</v>
      </c>
    </row>
    <row r="10" spans="2:11" x14ac:dyDescent="0.25">
      <c r="B10" s="14" t="s">
        <v>17</v>
      </c>
      <c r="C10" s="15">
        <v>716</v>
      </c>
      <c r="D10" s="16">
        <v>5.45E-2</v>
      </c>
      <c r="E10" s="15">
        <v>687</v>
      </c>
      <c r="F10" s="16">
        <v>3.6400000000000002E-2</v>
      </c>
      <c r="G10" s="17">
        <v>641</v>
      </c>
      <c r="H10" s="16">
        <v>5.1482059282371297E-2</v>
      </c>
      <c r="I10" s="17">
        <v>600</v>
      </c>
      <c r="J10" s="16">
        <v>4.6666666666666669E-2</v>
      </c>
      <c r="K10" s="18" t="s">
        <v>45</v>
      </c>
    </row>
    <row r="11" spans="2:11" x14ac:dyDescent="0.25">
      <c r="B11" s="14" t="s">
        <v>18</v>
      </c>
      <c r="C11" s="15" t="s">
        <v>46</v>
      </c>
      <c r="D11" s="16" t="s">
        <v>46</v>
      </c>
      <c r="E11" s="15" t="s">
        <v>46</v>
      </c>
      <c r="F11" s="16" t="s">
        <v>46</v>
      </c>
      <c r="G11" s="25" t="s">
        <v>46</v>
      </c>
      <c r="H11" s="26" t="s">
        <v>46</v>
      </c>
      <c r="I11" s="25" t="s">
        <v>46</v>
      </c>
      <c r="J11" s="26" t="s">
        <v>46</v>
      </c>
      <c r="K11" s="18" t="s">
        <v>46</v>
      </c>
    </row>
    <row r="12" spans="2:11" x14ac:dyDescent="0.25">
      <c r="B12" s="19" t="s">
        <v>9</v>
      </c>
      <c r="C12" s="20" t="s">
        <v>47</v>
      </c>
      <c r="D12" s="21">
        <v>0.11119999999999999</v>
      </c>
      <c r="E12" s="32">
        <v>2772</v>
      </c>
      <c r="F12" s="21">
        <v>0.11360000000000001</v>
      </c>
      <c r="G12" s="28">
        <v>2764</v>
      </c>
      <c r="H12" s="21">
        <v>9.8769898697539799E-2</v>
      </c>
      <c r="I12" s="28">
        <f>SUM(I8:I10)</f>
        <v>2555</v>
      </c>
      <c r="J12" s="21">
        <v>0.10019569471624266</v>
      </c>
      <c r="K12" s="22" t="s">
        <v>48</v>
      </c>
    </row>
    <row r="14" spans="2:11" x14ac:dyDescent="0.25">
      <c r="B14" s="12" t="s">
        <v>49</v>
      </c>
    </row>
    <row r="15" spans="2:11" x14ac:dyDescent="0.25">
      <c r="B15" s="67" t="s">
        <v>41</v>
      </c>
      <c r="C15" s="68"/>
      <c r="D15" s="67">
        <v>2014</v>
      </c>
      <c r="E15" s="68"/>
      <c r="F15" s="67">
        <v>2015</v>
      </c>
      <c r="G15" s="68"/>
      <c r="H15" s="69">
        <v>2016</v>
      </c>
      <c r="I15" s="69"/>
      <c r="J15" s="66"/>
    </row>
    <row r="16" spans="2:11" ht="45" x14ac:dyDescent="0.25">
      <c r="B16" s="13" t="s">
        <v>19</v>
      </c>
      <c r="C16" s="13" t="s">
        <v>20</v>
      </c>
      <c r="D16" s="23" t="s">
        <v>13</v>
      </c>
      <c r="E16" s="29" t="s">
        <v>42</v>
      </c>
      <c r="F16" s="23" t="s">
        <v>13</v>
      </c>
      <c r="G16" s="29" t="s">
        <v>42</v>
      </c>
      <c r="H16" s="23" t="s">
        <v>13</v>
      </c>
      <c r="I16" s="29" t="s">
        <v>42</v>
      </c>
      <c r="J16" s="13" t="s">
        <v>14</v>
      </c>
    </row>
    <row r="17" spans="2:10" x14ac:dyDescent="0.25">
      <c r="B17" s="59" t="s">
        <v>15</v>
      </c>
      <c r="C17" s="24" t="s">
        <v>21</v>
      </c>
      <c r="D17" s="25">
        <v>462</v>
      </c>
      <c r="E17" s="16">
        <v>0.25541125541125542</v>
      </c>
      <c r="F17" s="25">
        <v>479</v>
      </c>
      <c r="G17" s="16">
        <v>0.23590814196242171</v>
      </c>
      <c r="H17" s="25">
        <v>503</v>
      </c>
      <c r="I17" s="16">
        <v>0.23260437375745527</v>
      </c>
      <c r="J17" s="18" t="s">
        <v>50</v>
      </c>
    </row>
    <row r="18" spans="2:10" x14ac:dyDescent="0.25">
      <c r="B18" s="60"/>
      <c r="C18" s="14" t="s">
        <v>22</v>
      </c>
      <c r="D18" s="25">
        <v>522</v>
      </c>
      <c r="E18" s="16">
        <v>0.17624521072796934</v>
      </c>
      <c r="F18" s="25">
        <v>543</v>
      </c>
      <c r="G18" s="16">
        <v>0.11602209944751381</v>
      </c>
      <c r="H18" s="25">
        <v>441</v>
      </c>
      <c r="I18" s="16">
        <v>8.8435374149659865E-2</v>
      </c>
      <c r="J18" s="18" t="s">
        <v>51</v>
      </c>
    </row>
    <row r="19" spans="2:10" x14ac:dyDescent="0.25">
      <c r="B19" s="59" t="s">
        <v>16</v>
      </c>
      <c r="C19" s="14" t="s">
        <v>23</v>
      </c>
      <c r="D19" s="25">
        <v>412</v>
      </c>
      <c r="E19" s="16">
        <v>0.10194174757281553</v>
      </c>
      <c r="F19" s="25">
        <v>440</v>
      </c>
      <c r="G19" s="16">
        <v>9.0909090909090912E-2</v>
      </c>
      <c r="H19" s="25">
        <v>383</v>
      </c>
      <c r="I19" s="16">
        <v>0.12271540469973891</v>
      </c>
      <c r="J19" s="18" t="s">
        <v>52</v>
      </c>
    </row>
    <row r="20" spans="2:10" x14ac:dyDescent="0.25">
      <c r="B20" s="61"/>
      <c r="C20" s="14" t="s">
        <v>24</v>
      </c>
      <c r="D20" s="25">
        <v>279</v>
      </c>
      <c r="E20" s="16">
        <v>0.1003584229390681</v>
      </c>
      <c r="F20" s="25">
        <v>279</v>
      </c>
      <c r="G20" s="16">
        <v>4.6594982078853049E-2</v>
      </c>
      <c r="H20" s="25">
        <v>257</v>
      </c>
      <c r="I20" s="16">
        <v>5.8365758754863814E-2</v>
      </c>
      <c r="J20" s="18" t="s">
        <v>53</v>
      </c>
    </row>
    <row r="21" spans="2:10" x14ac:dyDescent="0.25">
      <c r="B21" s="61"/>
      <c r="C21" s="14" t="s">
        <v>25</v>
      </c>
      <c r="D21" s="25">
        <v>208</v>
      </c>
      <c r="E21" s="16">
        <v>4.807692307692308E-2</v>
      </c>
      <c r="F21" s="25">
        <v>205</v>
      </c>
      <c r="G21" s="16">
        <v>4.878048780487805E-2</v>
      </c>
      <c r="H21" s="25">
        <v>190</v>
      </c>
      <c r="I21" s="16">
        <v>3.6842105263157891E-2</v>
      </c>
      <c r="J21" s="18" t="s">
        <v>54</v>
      </c>
    </row>
    <row r="22" spans="2:10" x14ac:dyDescent="0.25">
      <c r="B22" s="60"/>
      <c r="C22" s="14" t="s">
        <v>26</v>
      </c>
      <c r="D22" s="25">
        <v>202</v>
      </c>
      <c r="E22" s="33">
        <v>0</v>
      </c>
      <c r="F22" s="25">
        <v>177</v>
      </c>
      <c r="G22" s="33">
        <v>5.6497175141242938E-3</v>
      </c>
      <c r="H22" s="25">
        <v>181</v>
      </c>
      <c r="I22" s="33">
        <v>1.6574585635359115E-2</v>
      </c>
      <c r="J22" s="18" t="s">
        <v>55</v>
      </c>
    </row>
    <row r="23" spans="2:10" x14ac:dyDescent="0.25">
      <c r="B23" s="59" t="s">
        <v>17</v>
      </c>
      <c r="C23" s="27" t="s">
        <v>27</v>
      </c>
      <c r="D23" s="25">
        <v>63</v>
      </c>
      <c r="E23" s="16">
        <v>0</v>
      </c>
      <c r="F23" s="25">
        <v>62</v>
      </c>
      <c r="G23" s="16">
        <v>0</v>
      </c>
      <c r="H23" s="25">
        <v>74</v>
      </c>
      <c r="I23" s="16">
        <v>0</v>
      </c>
      <c r="J23" s="18" t="s">
        <v>56</v>
      </c>
    </row>
    <row r="24" spans="2:10" x14ac:dyDescent="0.25">
      <c r="B24" s="61"/>
      <c r="C24" s="27" t="s">
        <v>28</v>
      </c>
      <c r="D24" s="25">
        <v>70</v>
      </c>
      <c r="E24" s="16">
        <v>0</v>
      </c>
      <c r="F24" s="25">
        <v>48</v>
      </c>
      <c r="G24" s="16">
        <v>4.1666666666666664E-2</v>
      </c>
      <c r="H24" s="25">
        <v>66</v>
      </c>
      <c r="I24" s="16">
        <v>1.5151515151515152E-2</v>
      </c>
      <c r="J24" s="18" t="s">
        <v>57</v>
      </c>
    </row>
    <row r="25" spans="2:10" x14ac:dyDescent="0.25">
      <c r="B25" s="61"/>
      <c r="C25" s="27" t="s">
        <v>29</v>
      </c>
      <c r="D25" s="25">
        <v>28</v>
      </c>
      <c r="E25" s="33">
        <v>3.5714285714285712E-2</v>
      </c>
      <c r="F25" s="25">
        <v>39</v>
      </c>
      <c r="G25" s="33">
        <v>2.564102564102564E-2</v>
      </c>
      <c r="H25" s="25">
        <v>25</v>
      </c>
      <c r="I25" s="33">
        <v>0.04</v>
      </c>
      <c r="J25" s="18" t="s">
        <v>58</v>
      </c>
    </row>
    <row r="26" spans="2:10" x14ac:dyDescent="0.25">
      <c r="B26" s="61"/>
      <c r="C26" s="27" t="s">
        <v>30</v>
      </c>
      <c r="D26" s="25">
        <v>102</v>
      </c>
      <c r="E26" s="33">
        <v>4.9019607843137254E-2</v>
      </c>
      <c r="F26" s="25">
        <v>87</v>
      </c>
      <c r="G26" s="33">
        <v>0.10344827586206896</v>
      </c>
      <c r="H26" s="25">
        <v>91</v>
      </c>
      <c r="I26" s="33">
        <v>8.7912087912087919E-2</v>
      </c>
      <c r="J26" s="18" t="s">
        <v>59</v>
      </c>
    </row>
    <row r="27" spans="2:10" x14ac:dyDescent="0.25">
      <c r="B27" s="61"/>
      <c r="C27" s="27" t="s">
        <v>31</v>
      </c>
      <c r="D27" s="25">
        <v>120</v>
      </c>
      <c r="E27" s="33">
        <v>4.1666666666666664E-2</v>
      </c>
      <c r="F27" s="25">
        <v>137</v>
      </c>
      <c r="G27" s="33">
        <v>4.3795620437956206E-2</v>
      </c>
      <c r="H27" s="25">
        <v>132</v>
      </c>
      <c r="I27" s="33">
        <v>3.787878787878788E-2</v>
      </c>
      <c r="J27" s="18" t="s">
        <v>60</v>
      </c>
    </row>
    <row r="28" spans="2:10" x14ac:dyDescent="0.25">
      <c r="B28" s="61"/>
      <c r="C28" s="27" t="s">
        <v>32</v>
      </c>
      <c r="D28" s="25">
        <v>83</v>
      </c>
      <c r="E28" s="16">
        <v>0.13253012048192772</v>
      </c>
      <c r="F28" s="25">
        <v>83</v>
      </c>
      <c r="G28" s="16">
        <v>8.4337349397590355E-2</v>
      </c>
      <c r="H28" s="25">
        <v>54</v>
      </c>
      <c r="I28" s="16">
        <v>0.18518518518518517</v>
      </c>
      <c r="J28" s="18" t="s">
        <v>61</v>
      </c>
    </row>
    <row r="29" spans="2:10" x14ac:dyDescent="0.25">
      <c r="B29" s="61"/>
      <c r="C29" s="27" t="s">
        <v>33</v>
      </c>
      <c r="D29" s="25">
        <v>102</v>
      </c>
      <c r="E29" s="16">
        <v>0</v>
      </c>
      <c r="F29" s="25">
        <v>81</v>
      </c>
      <c r="G29" s="16">
        <v>1.2345679012345678E-2</v>
      </c>
      <c r="H29" s="25">
        <v>73</v>
      </c>
      <c r="I29" s="16">
        <v>0</v>
      </c>
      <c r="J29" s="18" t="s">
        <v>56</v>
      </c>
    </row>
    <row r="30" spans="2:10" x14ac:dyDescent="0.25">
      <c r="B30" s="61"/>
      <c r="C30" s="27" t="s">
        <v>34</v>
      </c>
      <c r="D30" s="25">
        <v>45</v>
      </c>
      <c r="E30" s="33">
        <v>6.6666666666666666E-2</v>
      </c>
      <c r="F30" s="25">
        <v>42</v>
      </c>
      <c r="G30" s="33">
        <v>0.14285714285714285</v>
      </c>
      <c r="H30" s="25">
        <v>42</v>
      </c>
      <c r="I30" s="33">
        <v>7.1428571428571425E-2</v>
      </c>
      <c r="J30" s="18" t="s">
        <v>62</v>
      </c>
    </row>
    <row r="31" spans="2:10" x14ac:dyDescent="0.25">
      <c r="B31" s="61"/>
      <c r="C31" s="27" t="s">
        <v>35</v>
      </c>
      <c r="D31" s="25" t="s">
        <v>46</v>
      </c>
      <c r="E31" s="16" t="s">
        <v>46</v>
      </c>
      <c r="F31" s="25" t="s">
        <v>46</v>
      </c>
      <c r="G31" s="16" t="s">
        <v>46</v>
      </c>
      <c r="H31" s="25" t="s">
        <v>46</v>
      </c>
      <c r="I31" s="16" t="s">
        <v>46</v>
      </c>
      <c r="J31" s="18" t="s">
        <v>46</v>
      </c>
    </row>
    <row r="32" spans="2:10" x14ac:dyDescent="0.25">
      <c r="B32" s="61"/>
      <c r="C32" s="27" t="s">
        <v>36</v>
      </c>
      <c r="D32" s="25">
        <v>35</v>
      </c>
      <c r="E32" s="33">
        <v>0</v>
      </c>
      <c r="F32" s="25">
        <v>33</v>
      </c>
      <c r="G32" s="33">
        <v>3.0303030303030304E-2</v>
      </c>
      <c r="H32" s="25">
        <v>19</v>
      </c>
      <c r="I32" s="33">
        <v>0</v>
      </c>
      <c r="J32" s="18" t="s">
        <v>63</v>
      </c>
    </row>
    <row r="33" spans="2:10" x14ac:dyDescent="0.25">
      <c r="B33" s="61"/>
      <c r="C33" s="27" t="s">
        <v>37</v>
      </c>
      <c r="D33" s="25">
        <v>39</v>
      </c>
      <c r="E33" s="33">
        <v>0</v>
      </c>
      <c r="F33" s="25">
        <v>29</v>
      </c>
      <c r="G33" s="33">
        <v>0</v>
      </c>
      <c r="H33" s="25">
        <v>24</v>
      </c>
      <c r="I33" s="33">
        <v>0</v>
      </c>
      <c r="J33" s="18" t="s">
        <v>64</v>
      </c>
    </row>
    <row r="34" spans="2:10" x14ac:dyDescent="0.25">
      <c r="B34" s="60"/>
      <c r="C34" s="14" t="s">
        <v>38</v>
      </c>
      <c r="D34" s="25" t="s">
        <v>46</v>
      </c>
      <c r="E34" s="16" t="s">
        <v>46</v>
      </c>
      <c r="F34" s="25" t="s">
        <v>46</v>
      </c>
      <c r="G34" s="16" t="s">
        <v>46</v>
      </c>
      <c r="H34" s="25" t="s">
        <v>46</v>
      </c>
      <c r="I34" s="16" t="s">
        <v>46</v>
      </c>
      <c r="J34" s="18" t="s">
        <v>46</v>
      </c>
    </row>
    <row r="35" spans="2:10" x14ac:dyDescent="0.25">
      <c r="B35" s="62" t="s">
        <v>39</v>
      </c>
      <c r="C35" s="63"/>
      <c r="D35" s="34">
        <v>2772</v>
      </c>
      <c r="E35" s="21">
        <v>0.11363636363636363</v>
      </c>
      <c r="F35" s="34">
        <v>2764</v>
      </c>
      <c r="G35" s="21">
        <v>9.8769898697539799E-2</v>
      </c>
      <c r="H35" s="34">
        <f>SUM(H17:H34)</f>
        <v>2555</v>
      </c>
      <c r="I35" s="21">
        <v>0.10019569471624266</v>
      </c>
      <c r="J35" s="22" t="s">
        <v>48</v>
      </c>
    </row>
    <row r="37" spans="2:10" ht="17.25" x14ac:dyDescent="0.25">
      <c r="B37" s="35" t="s">
        <v>65</v>
      </c>
    </row>
    <row r="39" spans="2:10" x14ac:dyDescent="0.25">
      <c r="E39" s="35"/>
    </row>
  </sheetData>
  <mergeCells count="14">
    <mergeCell ref="B3:H3"/>
    <mergeCell ref="I6:K6"/>
    <mergeCell ref="B15:C15"/>
    <mergeCell ref="D15:E15"/>
    <mergeCell ref="F15:G15"/>
    <mergeCell ref="H15:J15"/>
    <mergeCell ref="E6:F6"/>
    <mergeCell ref="B6:B7"/>
    <mergeCell ref="C6:D6"/>
    <mergeCell ref="B17:B18"/>
    <mergeCell ref="B19:B22"/>
    <mergeCell ref="B23:B34"/>
    <mergeCell ref="B35:C35"/>
    <mergeCell ref="G6:H6"/>
  </mergeCells>
  <hyperlinks>
    <hyperlink ref="B37" r:id="rId1" display="https://www.haigekassa.ee/sites/default/files/Maailmapanga-uuring/veeb_est_summary_report_hk_2015.pdf" xr:uid="{00000000-0004-0000-0200-000000000000}"/>
  </hyperlinks>
  <pageMargins left="0.7" right="0.7" top="0.75" bottom="0.75" header="0.3" footer="0.3"/>
  <pageSetup paperSize="9" scale="7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Kirjeldus</vt:lpstr>
      <vt:lpstr>Aruandesse2017</vt:lpstr>
      <vt:lpstr>Aruandesse2016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Sirli Joona</dc:creator>
  <cp:lastModifiedBy>Pille Lõmps</cp:lastModifiedBy>
  <dcterms:created xsi:type="dcterms:W3CDTF">2017-11-13T08:48:40Z</dcterms:created>
  <dcterms:modified xsi:type="dcterms:W3CDTF">2019-01-08T13:21:56Z</dcterms:modified>
</cp:coreProperties>
</file>