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haigekassa.ee\yldine\P_ravikindlustushyvitised\P11_tervishoiukvaliteet\5_Indikaatorid\Andmepäring exceli tabelid\Indikaatorid arvutamiseks_2018_raport\Usaldusvahemikud\"/>
    </mc:Choice>
  </mc:AlternateContent>
  <bookViews>
    <workbookView xWindow="0" yWindow="0" windowWidth="28800" windowHeight="11700" tabRatio="956" activeTab="1"/>
  </bookViews>
  <sheets>
    <sheet name="Kirjeldus" sheetId="51" r:id="rId1"/>
    <sheet name="Aruandesse_2017" sheetId="57" r:id="rId2"/>
    <sheet name="Aruandesse_2016" sheetId="55" r:id="rId3"/>
    <sheet name="Aruandesse_2015" sheetId="54" r:id="rId4"/>
  </sheets>
  <definedNames>
    <definedName name="DF_GRID_1">#REF!</definedName>
    <definedName name="DF_GRID_1_1">#REF!</definedName>
    <definedName name="SAPBEXhrIndnt" hidden="1">"Wide"</definedName>
    <definedName name="SAPsysID" hidden="1">"708C5W7SBKP804JT78WJ0JNKI"</definedName>
    <definedName name="SAPwbID" hidden="1">"ARS"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57" l="1"/>
  <c r="J11" i="57"/>
  <c r="J12" i="57"/>
  <c r="J9" i="57"/>
  <c r="H10" i="57"/>
  <c r="H11" i="57"/>
  <c r="H12" i="57"/>
  <c r="H9" i="57"/>
  <c r="F10" i="57"/>
  <c r="F11" i="57"/>
  <c r="F12" i="57"/>
  <c r="F13" i="57"/>
  <c r="F9" i="57"/>
  <c r="E10" i="57"/>
  <c r="O10" i="57" s="1"/>
  <c r="E11" i="57"/>
  <c r="P11" i="57" s="1"/>
  <c r="E12" i="57"/>
  <c r="P12" i="57" s="1"/>
  <c r="E9" i="57"/>
  <c r="O9" i="57" s="1"/>
  <c r="I13" i="57"/>
  <c r="G13" i="57"/>
  <c r="P9" i="57" l="1"/>
  <c r="P10" i="57"/>
  <c r="O12" i="57"/>
  <c r="O11" i="57"/>
  <c r="C13" i="57"/>
  <c r="E13" i="57" l="1"/>
  <c r="J13" i="57"/>
  <c r="H13" i="57"/>
  <c r="F36" i="55"/>
  <c r="D36" i="55"/>
  <c r="C36" i="55"/>
  <c r="G35" i="55"/>
  <c r="E35" i="55"/>
  <c r="G34" i="55"/>
  <c r="E34" i="55"/>
  <c r="G33" i="55"/>
  <c r="E33" i="55"/>
  <c r="G32" i="55"/>
  <c r="E32" i="55"/>
  <c r="D13" i="55"/>
  <c r="E13" i="55" s="1"/>
  <c r="C13" i="55"/>
  <c r="E12" i="55"/>
  <c r="E11" i="55"/>
  <c r="E10" i="55"/>
  <c r="E9" i="55"/>
  <c r="K10" i="57" l="1"/>
  <c r="K11" i="57"/>
  <c r="K12" i="57"/>
  <c r="P13" i="57"/>
  <c r="K9" i="57"/>
  <c r="O13" i="57"/>
  <c r="G36" i="55"/>
  <c r="E36" i="55"/>
  <c r="F12" i="55"/>
  <c r="F10" i="55"/>
  <c r="F11" i="55"/>
  <c r="F9" i="55"/>
  <c r="G33" i="54"/>
  <c r="G34" i="54"/>
  <c r="G35" i="54"/>
  <c r="G32" i="54"/>
  <c r="F36" i="54"/>
  <c r="G36" i="54" s="1"/>
  <c r="D36" i="54"/>
  <c r="E36" i="54" s="1"/>
  <c r="C36" i="54"/>
  <c r="E35" i="54"/>
  <c r="E34" i="54"/>
  <c r="E33" i="54"/>
  <c r="E32" i="54"/>
  <c r="D13" i="54" l="1"/>
  <c r="C13" i="54"/>
  <c r="E12" i="54"/>
  <c r="E11" i="54"/>
  <c r="E10" i="54"/>
  <c r="E9" i="54"/>
  <c r="E13" i="54" l="1"/>
  <c r="F12" i="54" s="1"/>
  <c r="F9" i="54" l="1"/>
  <c r="F10" i="54"/>
  <c r="F11" i="54"/>
</calcChain>
</file>

<file path=xl/sharedStrings.xml><?xml version="1.0" encoding="utf-8"?>
<sst xmlns="http://schemas.openxmlformats.org/spreadsheetml/2006/main" count="71" uniqueCount="47">
  <si>
    <t>Haigla</t>
  </si>
  <si>
    <t>PERH</t>
  </si>
  <si>
    <t>TÜK</t>
  </si>
  <si>
    <t>ITK</t>
  </si>
  <si>
    <t>Kokku:</t>
  </si>
  <si>
    <t>Taastava Kirurgia Kliinik AS</t>
  </si>
  <si>
    <t>TÜ Kliinikum SA</t>
  </si>
  <si>
    <t>Ida-Tallinna Keskhaigla AS</t>
  </si>
  <si>
    <t>Grand Total</t>
  </si>
  <si>
    <t>Põhja-Eesti Regionaalhaigla SA</t>
  </si>
  <si>
    <t>PFU99</t>
  </si>
  <si>
    <t>PFW99</t>
  </si>
  <si>
    <t>Kirurgia indikaator 4: Jäseme amputatsiooni osakaal 30 päeva peale verevoolu taastamise protseduuri</t>
  </si>
  <si>
    <t>2015 teostatud
amputatsiooni ravijuhud 30p peale
verevoolu taastamise protseduuri</t>
  </si>
  <si>
    <t>2015 teostatud
amputatsiooni ravijuhud 30p peale
verevoolu taastamise protseduuri, %</t>
  </si>
  <si>
    <t>2015 teostatud verevoolu taastamise protseduuri ravijuhud</t>
  </si>
  <si>
    <t>PFU76</t>
  </si>
  <si>
    <t>PFU82</t>
  </si>
  <si>
    <t>2015 teostatud
NFQ19 amputatsiooni ravijuhud 30p peale
verevoolu taastamise protseduuri</t>
  </si>
  <si>
    <t>2015 teostatud
NGQ19 amputatsiooni ravijuhud 30p peale
verevoolu taastamise protseduuri</t>
  </si>
  <si>
    <t>2015 teostatud
 NFQ19 (reie) amputatsiooni ravijuhud 30p peale
verevoolu taastamise protseduuri, %</t>
  </si>
  <si>
    <t>2015 teostatud
NGQ19 (sääre) amputatsiooni ravijuhud 30p peale
verevoolu taastamise protseduuri, %</t>
  </si>
  <si>
    <t>Kuressaare Haigla SA</t>
  </si>
  <si>
    <t>alumine usaldusvahemik</t>
  </si>
  <si>
    <t>ülemine usaldusvahemik</t>
  </si>
  <si>
    <t>alumise usaldusvahemiku erinevus sagedusest</t>
  </si>
  <si>
    <t>ülemise usaldusvahemiku erinevus sagedusest</t>
  </si>
  <si>
    <t>95% usaldusvahemik</t>
  </si>
  <si>
    <t>Ida-Tallinna Keskhaigla</t>
  </si>
  <si>
    <t>Põhja-Eesti Regionaalhaigla</t>
  </si>
  <si>
    <t>Taastava Kirurgia Kliinik</t>
  </si>
  <si>
    <t>Tartu Ülikooli Kliinikum</t>
  </si>
  <si>
    <t>2017.a  verevoolu taastamise protseduurid, arv</t>
  </si>
  <si>
    <t>2016.a verevoolu taastamise protseduurid, arv</t>
  </si>
  <si>
    <t>2016.a
amputatsiooni ravijuhud 30päeva pärast
verevoolu taastamise protseduuri, arv</t>
  </si>
  <si>
    <t>2016.a  verevoolu taastamise protseduurid, arv</t>
  </si>
  <si>
    <t>2016.a 
NFQ19 amputatsiooni ravijuhud 30päeva pärast
verevoolu taastamise protseduuri</t>
  </si>
  <si>
    <t>2016.a 
NGQ19 amputatsiooni ravijuhud 30päeva pärast
verevoolu taastamise protseduuri, arv</t>
  </si>
  <si>
    <t>2016.a
NGQ19 (sääre) amputatsiooni ravijuhud 30päeva pärast
verevoolu taastamise protseduuri, osakaal</t>
  </si>
  <si>
    <t>2016.a
 NFQ19 (reie) amputatsiooni ravijuhud 30päeva pärast
verevoolu taastamise protseduuri, osakaal</t>
  </si>
  <si>
    <t>2017.a  
amputatsioonid 30 päeva pärast
verevoolu taastamise protseduuri, kokku osakaal</t>
  </si>
  <si>
    <t xml:space="preserve">2017.a amputatsioonid  30 päeva pärast
verevoolu taastamise protseduuri, kokku arv </t>
  </si>
  <si>
    <t>2016.a
amputatsiooni ravijuhud 30p peale
verevoolu taastamise protseduuri kokku, osakaal</t>
  </si>
  <si>
    <t>2017.a
NGQ19 (sääre) amputatsioonid 30 päeva pärast
verevoolu taastamise protseduuri, osakaal</t>
  </si>
  <si>
    <t>2017.a 
NGQ19 amputatsioonid 30 päeva pärast
verevoolu taastamise protseduuri, arv</t>
  </si>
  <si>
    <t>2017.a 
 NFQ19 (reie) amputatsiooni ravijuhud 30 päeva pärast
verevoolu taastamise protseduuri, osakaal</t>
  </si>
  <si>
    <t>2017.a NFQ19 amputatsioonid 30 päeva pärast
verevoolu taastamise protseduuri, arv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</si>
</sst>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186"/>
      <scheme val="minor"/>
    </font>
    <font>
      <b/>
      <sz val="11"/>
      <color theme="4" tint="-0.249977111117893"/>
      <name val="Calibri"/>
      <family val="2"/>
      <scheme val="minor"/>
    </font>
    <font>
      <b/>
      <sz val="11"/>
      <color theme="1"/>
      <name val="Calibri"/>
      <family val="2"/>
      <scheme val="minor"/>
    </font>
    <font>
      <sz val="8"/>
      <name val="Arial"/>
      <family val="2"/>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1"/>
      <color theme="1"/>
      <name val="Calibri"/>
      <family val="2"/>
      <charset val="186"/>
      <scheme val="minor"/>
    </font>
    <font>
      <sz val="8"/>
      <name val="Arial"/>
      <family val="2"/>
      <charset val="186"/>
    </font>
    <font>
      <sz val="11"/>
      <color theme="0"/>
      <name val="Calibri"/>
      <family val="2"/>
      <charset val="186"/>
      <scheme val="minor"/>
    </font>
    <font>
      <sz val="8"/>
      <name val="Arial"/>
      <family val="2"/>
      <charset val="186"/>
    </font>
    <font>
      <sz val="8"/>
      <name val="Arial"/>
      <family val="2"/>
      <charset val="186"/>
    </font>
    <font>
      <sz val="8"/>
      <name val="Arial"/>
      <family val="2"/>
      <charset val="186"/>
    </font>
    <font>
      <sz val="11"/>
      <color theme="1"/>
      <name val="Calibri"/>
      <family val="2"/>
      <charset val="186"/>
      <scheme val="minor"/>
    </font>
  </fonts>
  <fills count="54">
    <fill>
      <patternFill patternType="none"/>
    </fill>
    <fill>
      <patternFill patternType="gray125"/>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4" tint="0.79998168889431442"/>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diagonal/>
    </border>
  </borders>
  <cellStyleXfs count="409">
    <xf numFmtId="0" fontId="0" fillId="0" borderId="0"/>
    <xf numFmtId="0" fontId="3" fillId="2" borderId="0"/>
    <xf numFmtId="0" fontId="11"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3" fillId="20" borderId="0" applyNumberFormat="0" applyBorder="0" applyAlignment="0" applyProtection="0"/>
    <xf numFmtId="0" fontId="14" fillId="23" borderId="2" applyNumberFormat="0" applyAlignment="0" applyProtection="0"/>
    <xf numFmtId="0" fontId="15" fillId="15"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2" fillId="1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21" fillId="0" borderId="7" applyNumberFormat="0" applyFill="0" applyAlignment="0" applyProtection="0"/>
    <xf numFmtId="0" fontId="21" fillId="21" borderId="0" applyNumberFormat="0" applyBorder="0" applyAlignment="0" applyProtection="0"/>
    <xf numFmtId="0" fontId="4" fillId="20" borderId="2" applyNumberFormat="0" applyFont="0" applyAlignment="0" applyProtection="0"/>
    <xf numFmtId="0" fontId="22" fillId="23" borderId="8" applyNumberFormat="0" applyAlignment="0" applyProtection="0"/>
    <xf numFmtId="4" fontId="4" fillId="27" borderId="2" applyNumberFormat="0" applyProtection="0">
      <alignment vertical="center"/>
    </xf>
    <xf numFmtId="4" fontId="25" fillId="28" borderId="2" applyNumberFormat="0" applyProtection="0">
      <alignment vertical="center"/>
    </xf>
    <xf numFmtId="4" fontId="4" fillId="28" borderId="2" applyNumberFormat="0" applyProtection="0">
      <alignment horizontal="left" vertical="center" indent="1"/>
    </xf>
    <xf numFmtId="0" fontId="8" fillId="27" borderId="9" applyNumberFormat="0" applyProtection="0">
      <alignment horizontal="left" vertical="top" indent="1"/>
    </xf>
    <xf numFmtId="4" fontId="4" fillId="29" borderId="2" applyNumberFormat="0" applyProtection="0">
      <alignment horizontal="left" vertical="center" indent="1"/>
    </xf>
    <xf numFmtId="4" fontId="4" fillId="30" borderId="2" applyNumberFormat="0" applyProtection="0">
      <alignment horizontal="right" vertical="center"/>
    </xf>
    <xf numFmtId="4" fontId="4" fillId="31" borderId="2" applyNumberFormat="0" applyProtection="0">
      <alignment horizontal="right" vertical="center"/>
    </xf>
    <xf numFmtId="4" fontId="4" fillId="32" borderId="10" applyNumberFormat="0" applyProtection="0">
      <alignment horizontal="right" vertical="center"/>
    </xf>
    <xf numFmtId="4" fontId="4" fillId="33" borderId="2" applyNumberFormat="0" applyProtection="0">
      <alignment horizontal="right" vertical="center"/>
    </xf>
    <xf numFmtId="4" fontId="4" fillId="34" borderId="2" applyNumberFormat="0" applyProtection="0">
      <alignment horizontal="right" vertical="center"/>
    </xf>
    <xf numFmtId="4" fontId="4" fillId="35" borderId="2" applyNumberFormat="0" applyProtection="0">
      <alignment horizontal="right" vertical="center"/>
    </xf>
    <xf numFmtId="4" fontId="4" fillId="36" borderId="2" applyNumberFormat="0" applyProtection="0">
      <alignment horizontal="right" vertical="center"/>
    </xf>
    <xf numFmtId="4" fontId="4" fillId="37" borderId="2" applyNumberFormat="0" applyProtection="0">
      <alignment horizontal="right" vertical="center"/>
    </xf>
    <xf numFmtId="4" fontId="4" fillId="38" borderId="2" applyNumberFormat="0" applyProtection="0">
      <alignment horizontal="right" vertical="center"/>
    </xf>
    <xf numFmtId="4" fontId="4" fillId="39" borderId="10" applyNumberFormat="0" applyProtection="0">
      <alignment horizontal="left" vertical="center" indent="1"/>
    </xf>
    <xf numFmtId="4" fontId="7" fillId="40" borderId="10" applyNumberFormat="0" applyProtection="0">
      <alignment horizontal="left" vertical="center" indent="1"/>
    </xf>
    <xf numFmtId="4" fontId="7" fillId="40" borderId="10" applyNumberFormat="0" applyProtection="0">
      <alignment horizontal="left" vertical="center" indent="1"/>
    </xf>
    <xf numFmtId="4" fontId="4" fillId="41" borderId="2" applyNumberFormat="0" applyProtection="0">
      <alignment horizontal="right" vertical="center"/>
    </xf>
    <xf numFmtId="4" fontId="4" fillId="42" borderId="10" applyNumberFormat="0" applyProtection="0">
      <alignment horizontal="left" vertical="center" indent="1"/>
    </xf>
    <xf numFmtId="4" fontId="4" fillId="41" borderId="10" applyNumberFormat="0" applyProtection="0">
      <alignment horizontal="left" vertical="center" indent="1"/>
    </xf>
    <xf numFmtId="0" fontId="4" fillId="43" borderId="2" applyNumberFormat="0" applyProtection="0">
      <alignment horizontal="left" vertical="center" indent="1"/>
    </xf>
    <xf numFmtId="0" fontId="4" fillId="40" borderId="9" applyNumberFormat="0" applyProtection="0">
      <alignment horizontal="left" vertical="top" indent="1"/>
    </xf>
    <xf numFmtId="0" fontId="4" fillId="44" borderId="2" applyNumberFormat="0" applyProtection="0">
      <alignment horizontal="left" vertical="center" indent="1"/>
    </xf>
    <xf numFmtId="0" fontId="4" fillId="41" borderId="9" applyNumberFormat="0" applyProtection="0">
      <alignment horizontal="left" vertical="top" indent="1"/>
    </xf>
    <xf numFmtId="0" fontId="4" fillId="45" borderId="2" applyNumberFormat="0" applyProtection="0">
      <alignment horizontal="left" vertical="center" indent="1"/>
    </xf>
    <xf numFmtId="0" fontId="4" fillId="45" borderId="9" applyNumberFormat="0" applyProtection="0">
      <alignment horizontal="left" vertical="top" indent="1"/>
    </xf>
    <xf numFmtId="0" fontId="4" fillId="42" borderId="2" applyNumberFormat="0" applyProtection="0">
      <alignment horizontal="left" vertical="center" indent="1"/>
    </xf>
    <xf numFmtId="0" fontId="4" fillId="42" borderId="9" applyNumberFormat="0" applyProtection="0">
      <alignment horizontal="left" vertical="top" indent="1"/>
    </xf>
    <xf numFmtId="0" fontId="4" fillId="46" borderId="11" applyNumberFormat="0">
      <protection locked="0"/>
    </xf>
    <xf numFmtId="0" fontId="5" fillId="40" borderId="12" applyBorder="0"/>
    <xf numFmtId="4" fontId="6" fillId="47" borderId="9" applyNumberFormat="0" applyProtection="0">
      <alignment vertical="center"/>
    </xf>
    <xf numFmtId="4" fontId="25" fillId="48" borderId="1" applyNumberFormat="0" applyProtection="0">
      <alignment vertical="center"/>
    </xf>
    <xf numFmtId="4" fontId="6" fillId="43" borderId="9" applyNumberFormat="0" applyProtection="0">
      <alignment horizontal="left" vertical="center" indent="1"/>
    </xf>
    <xf numFmtId="0" fontId="6" fillId="47" borderId="9" applyNumberFormat="0" applyProtection="0">
      <alignment horizontal="left" vertical="top" indent="1"/>
    </xf>
    <xf numFmtId="4" fontId="4" fillId="0" borderId="2" applyNumberFormat="0" applyProtection="0">
      <alignment horizontal="right" vertical="center"/>
    </xf>
    <xf numFmtId="4" fontId="25" fillId="49" borderId="2" applyNumberFormat="0" applyProtection="0">
      <alignment horizontal="right" vertical="center"/>
    </xf>
    <xf numFmtId="4" fontId="4" fillId="29" borderId="2" applyNumberFormat="0" applyProtection="0">
      <alignment horizontal="left" vertical="center" indent="1"/>
    </xf>
    <xf numFmtId="0" fontId="6" fillId="41" borderId="9" applyNumberFormat="0" applyProtection="0">
      <alignment horizontal="left" vertical="top" indent="1"/>
    </xf>
    <xf numFmtId="4" fontId="9" fillId="50" borderId="10" applyNumberFormat="0" applyProtection="0">
      <alignment horizontal="left" vertical="center" indent="1"/>
    </xf>
    <xf numFmtId="0" fontId="4" fillId="51" borderId="1"/>
    <xf numFmtId="4" fontId="10" fillId="46" borderId="2" applyNumberFormat="0" applyProtection="0">
      <alignment horizontal="right" vertical="center"/>
    </xf>
    <xf numFmtId="0" fontId="23" fillId="0" borderId="0" applyNumberFormat="0" applyFill="0" applyBorder="0" applyAlignment="0" applyProtection="0"/>
    <xf numFmtId="0" fontId="16" fillId="0" borderId="13" applyNumberFormat="0" applyFill="0" applyAlignment="0" applyProtection="0"/>
    <xf numFmtId="0" fontId="24" fillId="0" borderId="0" applyNumberForma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3" fillId="20" borderId="2" applyNumberFormat="0" applyFont="0" applyAlignment="0" applyProtection="0"/>
    <xf numFmtId="4" fontId="3" fillId="27" borderId="2" applyNumberFormat="0" applyProtection="0">
      <alignment vertical="center"/>
    </xf>
    <xf numFmtId="4" fontId="3" fillId="28" borderId="2" applyNumberFormat="0" applyProtection="0">
      <alignment horizontal="left" vertical="center" indent="1"/>
    </xf>
    <xf numFmtId="4" fontId="3" fillId="29" borderId="2" applyNumberFormat="0" applyProtection="0">
      <alignment horizontal="left" vertical="center" indent="1"/>
    </xf>
    <xf numFmtId="4" fontId="3" fillId="30" borderId="2" applyNumberFormat="0" applyProtection="0">
      <alignment horizontal="right" vertical="center"/>
    </xf>
    <xf numFmtId="4" fontId="3" fillId="31" borderId="2" applyNumberFormat="0" applyProtection="0">
      <alignment horizontal="right" vertical="center"/>
    </xf>
    <xf numFmtId="4" fontId="3" fillId="32" borderId="10" applyNumberFormat="0" applyProtection="0">
      <alignment horizontal="right" vertical="center"/>
    </xf>
    <xf numFmtId="4" fontId="3" fillId="33" borderId="2" applyNumberFormat="0" applyProtection="0">
      <alignment horizontal="right" vertical="center"/>
    </xf>
    <xf numFmtId="4" fontId="3" fillId="34" borderId="2" applyNumberFormat="0" applyProtection="0">
      <alignment horizontal="right" vertical="center"/>
    </xf>
    <xf numFmtId="4" fontId="3" fillId="35" borderId="2" applyNumberFormat="0" applyProtection="0">
      <alignment horizontal="right" vertical="center"/>
    </xf>
    <xf numFmtId="4" fontId="3" fillId="36" borderId="2" applyNumberFormat="0" applyProtection="0">
      <alignment horizontal="right" vertical="center"/>
    </xf>
    <xf numFmtId="4" fontId="3" fillId="37" borderId="2" applyNumberFormat="0" applyProtection="0">
      <alignment horizontal="right" vertical="center"/>
    </xf>
    <xf numFmtId="4" fontId="3" fillId="38" borderId="2" applyNumberFormat="0" applyProtection="0">
      <alignment horizontal="right" vertical="center"/>
    </xf>
    <xf numFmtId="4" fontId="3" fillId="39" borderId="10" applyNumberFormat="0" applyProtection="0">
      <alignment horizontal="left" vertical="center" indent="1"/>
    </xf>
    <xf numFmtId="0" fontId="11" fillId="15" borderId="0" applyNumberFormat="0" applyBorder="0" applyAlignment="0" applyProtection="0"/>
    <xf numFmtId="4" fontId="3" fillId="41" borderId="2" applyNumberFormat="0" applyProtection="0">
      <alignment horizontal="right" vertical="center"/>
    </xf>
    <xf numFmtId="4" fontId="3" fillId="42" borderId="10" applyNumberFormat="0" applyProtection="0">
      <alignment horizontal="left" vertical="center" indent="1"/>
    </xf>
    <xf numFmtId="4" fontId="3" fillId="41" borderId="10" applyNumberFormat="0" applyProtection="0">
      <alignment horizontal="left" vertical="center" indent="1"/>
    </xf>
    <xf numFmtId="0" fontId="3" fillId="43" borderId="2" applyNumberFormat="0" applyProtection="0">
      <alignment horizontal="left" vertical="center" indent="1"/>
    </xf>
    <xf numFmtId="0" fontId="3" fillId="40" borderId="9" applyNumberFormat="0" applyProtection="0">
      <alignment horizontal="left" vertical="top" indent="1"/>
    </xf>
    <xf numFmtId="0" fontId="3" fillId="44" borderId="2" applyNumberFormat="0" applyProtection="0">
      <alignment horizontal="left" vertical="center" indent="1"/>
    </xf>
    <xf numFmtId="0" fontId="3" fillId="41" borderId="9" applyNumberFormat="0" applyProtection="0">
      <alignment horizontal="left" vertical="top" indent="1"/>
    </xf>
    <xf numFmtId="0" fontId="3" fillId="45" borderId="2" applyNumberFormat="0" applyProtection="0">
      <alignment horizontal="left" vertical="center" indent="1"/>
    </xf>
    <xf numFmtId="0" fontId="3" fillId="45" borderId="9" applyNumberFormat="0" applyProtection="0">
      <alignment horizontal="left" vertical="top" indent="1"/>
    </xf>
    <xf numFmtId="0" fontId="3" fillId="42" borderId="2" applyNumberFormat="0" applyProtection="0">
      <alignment horizontal="left" vertical="center" indent="1"/>
    </xf>
    <xf numFmtId="0" fontId="3" fillId="42" borderId="9" applyNumberFormat="0" applyProtection="0">
      <alignment horizontal="left" vertical="top" indent="1"/>
    </xf>
    <xf numFmtId="0" fontId="3" fillId="46" borderId="11" applyNumberFormat="0">
      <protection locked="0"/>
    </xf>
    <xf numFmtId="0" fontId="11" fillId="11" borderId="0" applyNumberFormat="0" applyBorder="0" applyAlignment="0" applyProtection="0"/>
    <xf numFmtId="4" fontId="3" fillId="0" borderId="2" applyNumberFormat="0" applyProtection="0">
      <alignment horizontal="right" vertical="center"/>
    </xf>
    <xf numFmtId="4" fontId="3" fillId="29" borderId="2" applyNumberFormat="0" applyProtection="0">
      <alignment horizontal="left" vertical="center" indent="1"/>
    </xf>
    <xf numFmtId="0" fontId="11" fillId="7" borderId="0" applyNumberFormat="0" applyBorder="0" applyAlignment="0" applyProtection="0"/>
    <xf numFmtId="0" fontId="3" fillId="51" borderId="1"/>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9" fillId="2" borderId="0"/>
    <xf numFmtId="0" fontId="30" fillId="2" borderId="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31" fillId="2" borderId="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9" fontId="32" fillId="0" borderId="0" applyFont="0" applyFill="0" applyBorder="0" applyAlignment="0" applyProtection="0"/>
  </cellStyleXfs>
  <cellXfs count="46">
    <xf numFmtId="0" fontId="0" fillId="0" borderId="0" xfId="0"/>
    <xf numFmtId="0" fontId="0" fillId="0" borderId="1" xfId="0" applyBorder="1"/>
    <xf numFmtId="0" fontId="2" fillId="0" borderId="1" xfId="0" applyFont="1" applyBorder="1"/>
    <xf numFmtId="9" fontId="26" fillId="0" borderId="1" xfId="0" applyNumberFormat="1" applyFont="1" applyBorder="1"/>
    <xf numFmtId="9" fontId="0" fillId="0" borderId="1" xfId="0" applyNumberFormat="1" applyBorder="1"/>
    <xf numFmtId="0" fontId="0" fillId="0" borderId="1" xfId="0" applyFont="1" applyBorder="1"/>
    <xf numFmtId="9" fontId="28" fillId="0" borderId="0" xfId="0" applyNumberFormat="1" applyFont="1"/>
    <xf numFmtId="0" fontId="2" fillId="0" borderId="1" xfId="0" applyFont="1" applyFill="1" applyBorder="1" applyAlignment="1"/>
    <xf numFmtId="0" fontId="26" fillId="0" borderId="0" xfId="0" applyFont="1" applyBorder="1" applyAlignment="1">
      <alignment vertical="center"/>
    </xf>
    <xf numFmtId="0" fontId="2" fillId="0" borderId="0" xfId="0" applyFont="1" applyFill="1" applyBorder="1" applyAlignment="1"/>
    <xf numFmtId="0" fontId="2" fillId="0" borderId="0" xfId="0" applyFont="1" applyBorder="1" applyAlignment="1">
      <alignment vertical="center"/>
    </xf>
    <xf numFmtId="0" fontId="1" fillId="0" borderId="0" xfId="0" applyFont="1" applyAlignment="1">
      <alignment horizontal="left"/>
    </xf>
    <xf numFmtId="0" fontId="0" fillId="0" borderId="0" xfId="0" applyAlignment="1">
      <alignment horizontal="left"/>
    </xf>
    <xf numFmtId="0" fontId="0" fillId="0" borderId="0" xfId="0" applyNumberFormat="1"/>
    <xf numFmtId="0" fontId="0" fillId="0" borderId="1" xfId="0" applyNumberFormat="1" applyBorder="1"/>
    <xf numFmtId="0" fontId="26" fillId="53" borderId="17" xfId="0" applyFont="1" applyFill="1" applyBorder="1" applyAlignment="1">
      <alignment horizontal="left"/>
    </xf>
    <xf numFmtId="0" fontId="26" fillId="53" borderId="17" xfId="0" applyNumberFormat="1" applyFont="1" applyFill="1" applyBorder="1"/>
    <xf numFmtId="0" fontId="0" fillId="52" borderId="0" xfId="0" applyFill="1" applyAlignment="1">
      <alignment horizontal="left"/>
    </xf>
    <xf numFmtId="0" fontId="0" fillId="52" borderId="0" xfId="0" applyNumberFormat="1" applyFill="1"/>
    <xf numFmtId="0" fontId="28" fillId="0" borderId="0" xfId="0" applyFont="1" applyBorder="1" applyAlignment="1">
      <alignment horizontal="center" wrapText="1"/>
    </xf>
    <xf numFmtId="164" fontId="28" fillId="0" borderId="0" xfId="0" applyNumberFormat="1" applyFont="1"/>
    <xf numFmtId="9" fontId="26" fillId="0" borderId="1" xfId="408" applyFont="1" applyBorder="1" applyAlignment="1">
      <alignment horizontal="right" vertical="top"/>
    </xf>
    <xf numFmtId="0" fontId="0" fillId="0" borderId="0" xfId="0" applyAlignment="1">
      <alignment vertical="top"/>
    </xf>
    <xf numFmtId="0" fontId="0" fillId="0" borderId="1" xfId="0" applyBorder="1" applyAlignment="1">
      <alignment vertical="top"/>
    </xf>
    <xf numFmtId="0" fontId="26" fillId="0" borderId="1" xfId="0" applyFont="1" applyBorder="1"/>
    <xf numFmtId="0" fontId="26" fillId="0" borderId="1" xfId="0" applyNumberFormat="1" applyFont="1" applyBorder="1"/>
    <xf numFmtId="9" fontId="28" fillId="0" borderId="0" xfId="0" applyNumberFormat="1" applyFont="1" applyAlignment="1">
      <alignment vertical="top"/>
    </xf>
    <xf numFmtId="0" fontId="26" fillId="0" borderId="1" xfId="0" applyFont="1" applyBorder="1" applyAlignment="1">
      <alignment vertical="top"/>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15" xfId="0" applyFont="1" applyBorder="1" applyAlignment="1">
      <alignment horizontal="left" vertical="top"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cellXfs>
  <cellStyles count="409">
    <cellStyle name="Accent1 - 20%" xfId="3"/>
    <cellStyle name="Accent1 - 40%" xfId="4"/>
    <cellStyle name="Accent1 - 60%" xfId="5"/>
    <cellStyle name="Accent1 10" xfId="158"/>
    <cellStyle name="Accent1 11" xfId="169"/>
    <cellStyle name="Accent1 12" xfId="172"/>
    <cellStyle name="Accent1 13" xfId="197"/>
    <cellStyle name="Accent1 14" xfId="199"/>
    <cellStyle name="Accent1 15" xfId="201"/>
    <cellStyle name="Accent1 16" xfId="182"/>
    <cellStyle name="Accent1 17" xfId="202"/>
    <cellStyle name="Accent1 18" xfId="222"/>
    <cellStyle name="Accent1 19" xfId="223"/>
    <cellStyle name="Accent1 2" xfId="2"/>
    <cellStyle name="Accent1 20" xfId="225"/>
    <cellStyle name="Accent1 21" xfId="227"/>
    <cellStyle name="Accent1 22" xfId="271"/>
    <cellStyle name="Accent1 23" xfId="275"/>
    <cellStyle name="Accent1 24" xfId="277"/>
    <cellStyle name="Accent1 25" xfId="280"/>
    <cellStyle name="Accent1 26" xfId="281"/>
    <cellStyle name="Accent1 27" xfId="287"/>
    <cellStyle name="Accent1 28" xfId="260"/>
    <cellStyle name="Accent1 29" xfId="299"/>
    <cellStyle name="Accent1 3" xfId="86"/>
    <cellStyle name="Accent1 30" xfId="302"/>
    <cellStyle name="Accent1 31" xfId="304"/>
    <cellStyle name="Accent1 32" xfId="306"/>
    <cellStyle name="Accent1 33" xfId="308"/>
    <cellStyle name="Accent1 34" xfId="310"/>
    <cellStyle name="Accent1 35" xfId="311"/>
    <cellStyle name="Accent1 36" xfId="352"/>
    <cellStyle name="Accent1 37" xfId="356"/>
    <cellStyle name="Accent1 38" xfId="350"/>
    <cellStyle name="Accent1 39" xfId="365"/>
    <cellStyle name="Accent1 4" xfId="105"/>
    <cellStyle name="Accent1 40" xfId="368"/>
    <cellStyle name="Accent1 41" xfId="369"/>
    <cellStyle name="Accent1 42" xfId="372"/>
    <cellStyle name="Accent1 43" xfId="363"/>
    <cellStyle name="Accent1 44" xfId="376"/>
    <cellStyle name="Accent1 45" xfId="355"/>
    <cellStyle name="Accent1 46" xfId="377"/>
    <cellStyle name="Accent1 47" xfId="388"/>
    <cellStyle name="Accent1 48" xfId="390"/>
    <cellStyle name="Accent1 49" xfId="407"/>
    <cellStyle name="Accent1 5" xfId="107"/>
    <cellStyle name="Accent1 50" xfId="392"/>
    <cellStyle name="Accent1 6" xfId="109"/>
    <cellStyle name="Accent1 7" xfId="111"/>
    <cellStyle name="Accent1 8" xfId="151"/>
    <cellStyle name="Accent1 9" xfId="157"/>
    <cellStyle name="Accent2 - 20%" xfId="7"/>
    <cellStyle name="Accent2 - 40%" xfId="8"/>
    <cellStyle name="Accent2 - 60%" xfId="9"/>
    <cellStyle name="Accent2 10" xfId="159"/>
    <cellStyle name="Accent2 11" xfId="168"/>
    <cellStyle name="Accent2 12" xfId="174"/>
    <cellStyle name="Accent2 13" xfId="196"/>
    <cellStyle name="Accent2 14" xfId="198"/>
    <cellStyle name="Accent2 15" xfId="200"/>
    <cellStyle name="Accent2 16" xfId="183"/>
    <cellStyle name="Accent2 17" xfId="204"/>
    <cellStyle name="Accent2 18" xfId="220"/>
    <cellStyle name="Accent2 19" xfId="203"/>
    <cellStyle name="Accent2 2" xfId="6"/>
    <cellStyle name="Accent2 20" xfId="224"/>
    <cellStyle name="Accent2 21" xfId="230"/>
    <cellStyle name="Accent2 22" xfId="269"/>
    <cellStyle name="Accent2 23" xfId="273"/>
    <cellStyle name="Accent2 24" xfId="276"/>
    <cellStyle name="Accent2 25" xfId="279"/>
    <cellStyle name="Accent2 26" xfId="270"/>
    <cellStyle name="Accent2 27" xfId="284"/>
    <cellStyle name="Accent2 28" xfId="253"/>
    <cellStyle name="Accent2 29" xfId="297"/>
    <cellStyle name="Accent2 3" xfId="87"/>
    <cellStyle name="Accent2 30" xfId="300"/>
    <cellStyle name="Accent2 31" xfId="303"/>
    <cellStyle name="Accent2 32" xfId="305"/>
    <cellStyle name="Accent2 33" xfId="307"/>
    <cellStyle name="Accent2 34" xfId="309"/>
    <cellStyle name="Accent2 35" xfId="314"/>
    <cellStyle name="Accent2 36" xfId="351"/>
    <cellStyle name="Accent2 37" xfId="353"/>
    <cellStyle name="Accent2 38" xfId="346"/>
    <cellStyle name="Accent2 39" xfId="362"/>
    <cellStyle name="Accent2 4" xfId="104"/>
    <cellStyle name="Accent2 40" xfId="366"/>
    <cellStyle name="Accent2 41" xfId="364"/>
    <cellStyle name="Accent2 42" xfId="371"/>
    <cellStyle name="Accent2 43" xfId="359"/>
    <cellStyle name="Accent2 44" xfId="375"/>
    <cellStyle name="Accent2 45" xfId="322"/>
    <cellStyle name="Accent2 46" xfId="378"/>
    <cellStyle name="Accent2 47" xfId="387"/>
    <cellStyle name="Accent2 48" xfId="391"/>
    <cellStyle name="Accent2 49" xfId="406"/>
    <cellStyle name="Accent2 5" xfId="106"/>
    <cellStyle name="Accent2 50" xfId="394"/>
    <cellStyle name="Accent2 6" xfId="108"/>
    <cellStyle name="Accent2 7" xfId="112"/>
    <cellStyle name="Accent2 8" xfId="149"/>
    <cellStyle name="Accent2 9" xfId="156"/>
    <cellStyle name="Accent3 - 20%" xfId="11"/>
    <cellStyle name="Accent3 - 40%" xfId="12"/>
    <cellStyle name="Accent3 - 60%" xfId="13"/>
    <cellStyle name="Accent3 10" xfId="160"/>
    <cellStyle name="Accent3 11" xfId="167"/>
    <cellStyle name="Accent3 12" xfId="175"/>
    <cellStyle name="Accent3 13" xfId="194"/>
    <cellStyle name="Accent3 14" xfId="173"/>
    <cellStyle name="Accent3 15" xfId="195"/>
    <cellStyle name="Accent3 16" xfId="184"/>
    <cellStyle name="Accent3 17" xfId="206"/>
    <cellStyle name="Accent3 18" xfId="218"/>
    <cellStyle name="Accent3 19" xfId="205"/>
    <cellStyle name="Accent3 2" xfId="10"/>
    <cellStyle name="Accent3 20" xfId="221"/>
    <cellStyle name="Accent3 21" xfId="233"/>
    <cellStyle name="Accent3 22" xfId="266"/>
    <cellStyle name="Accent3 23" xfId="231"/>
    <cellStyle name="Accent3 24" xfId="268"/>
    <cellStyle name="Accent3 25" xfId="228"/>
    <cellStyle name="Accent3 26" xfId="267"/>
    <cellStyle name="Accent3 27" xfId="283"/>
    <cellStyle name="Accent3 28" xfId="250"/>
    <cellStyle name="Accent3 29" xfId="294"/>
    <cellStyle name="Accent3 3" xfId="89"/>
    <cellStyle name="Accent3 30" xfId="252"/>
    <cellStyle name="Accent3 31" xfId="296"/>
    <cellStyle name="Accent3 32" xfId="256"/>
    <cellStyle name="Accent3 33" xfId="298"/>
    <cellStyle name="Accent3 34" xfId="301"/>
    <cellStyle name="Accent3 35" xfId="317"/>
    <cellStyle name="Accent3 36" xfId="348"/>
    <cellStyle name="Accent3 37" xfId="315"/>
    <cellStyle name="Accent3 38" xfId="342"/>
    <cellStyle name="Accent3 39" xfId="360"/>
    <cellStyle name="Accent3 4" xfId="102"/>
    <cellStyle name="Accent3 40" xfId="344"/>
    <cellStyle name="Accent3 41" xfId="361"/>
    <cellStyle name="Accent3 42" xfId="367"/>
    <cellStyle name="Accent3 43" xfId="312"/>
    <cellStyle name="Accent3 44" xfId="374"/>
    <cellStyle name="Accent3 45" xfId="328"/>
    <cellStyle name="Accent3 46" xfId="379"/>
    <cellStyle name="Accent3 47" xfId="386"/>
    <cellStyle name="Accent3 48" xfId="393"/>
    <cellStyle name="Accent3 49" xfId="405"/>
    <cellStyle name="Accent3 5" xfId="88"/>
    <cellStyle name="Accent3 50" xfId="396"/>
    <cellStyle name="Accent3 6" xfId="103"/>
    <cellStyle name="Accent3 7" xfId="113"/>
    <cellStyle name="Accent3 8" xfId="146"/>
    <cellStyle name="Accent3 9" xfId="155"/>
    <cellStyle name="Accent4 - 20%" xfId="15"/>
    <cellStyle name="Accent4 - 40%" xfId="16"/>
    <cellStyle name="Accent4 - 60%" xfId="17"/>
    <cellStyle name="Accent4 10" xfId="161"/>
    <cellStyle name="Accent4 11" xfId="166"/>
    <cellStyle name="Accent4 12" xfId="177"/>
    <cellStyle name="Accent4 13" xfId="192"/>
    <cellStyle name="Accent4 14" xfId="176"/>
    <cellStyle name="Accent4 15" xfId="193"/>
    <cellStyle name="Accent4 16" xfId="185"/>
    <cellStyle name="Accent4 17" xfId="207"/>
    <cellStyle name="Accent4 18" xfId="217"/>
    <cellStyle name="Accent4 19" xfId="208"/>
    <cellStyle name="Accent4 2" xfId="14"/>
    <cellStyle name="Accent4 20" xfId="219"/>
    <cellStyle name="Accent4 21" xfId="235"/>
    <cellStyle name="Accent4 22" xfId="264"/>
    <cellStyle name="Accent4 23" xfId="234"/>
    <cellStyle name="Accent4 24" xfId="265"/>
    <cellStyle name="Accent4 25" xfId="232"/>
    <cellStyle name="Accent4 26" xfId="263"/>
    <cellStyle name="Accent4 27" xfId="274"/>
    <cellStyle name="Accent4 28" xfId="248"/>
    <cellStyle name="Accent4 29" xfId="292"/>
    <cellStyle name="Accent4 3" xfId="91"/>
    <cellStyle name="Accent4 30" xfId="249"/>
    <cellStyle name="Accent4 31" xfId="293"/>
    <cellStyle name="Accent4 32" xfId="251"/>
    <cellStyle name="Accent4 33" xfId="295"/>
    <cellStyle name="Accent4 34" xfId="255"/>
    <cellStyle name="Accent4 35" xfId="320"/>
    <cellStyle name="Accent4 36" xfId="345"/>
    <cellStyle name="Accent4 37" xfId="318"/>
    <cellStyle name="Accent4 38" xfId="338"/>
    <cellStyle name="Accent4 39" xfId="358"/>
    <cellStyle name="Accent4 4" xfId="100"/>
    <cellStyle name="Accent4 40" xfId="341"/>
    <cellStyle name="Accent4 41" xfId="357"/>
    <cellStyle name="Accent4 42" xfId="347"/>
    <cellStyle name="Accent4 43" xfId="321"/>
    <cellStyle name="Accent4 44" xfId="373"/>
    <cellStyle name="Accent4 45" xfId="330"/>
    <cellStyle name="Accent4 46" xfId="380"/>
    <cellStyle name="Accent4 47" xfId="385"/>
    <cellStyle name="Accent4 48" xfId="395"/>
    <cellStyle name="Accent4 49" xfId="404"/>
    <cellStyle name="Accent4 5" xfId="90"/>
    <cellStyle name="Accent4 50" xfId="399"/>
    <cellStyle name="Accent4 6" xfId="101"/>
    <cellStyle name="Accent4 7" xfId="114"/>
    <cellStyle name="Accent4 8" xfId="133"/>
    <cellStyle name="Accent4 9" xfId="154"/>
    <cellStyle name="Accent5 - 20%" xfId="19"/>
    <cellStyle name="Accent5 - 40%" xfId="20"/>
    <cellStyle name="Accent5 - 60%" xfId="21"/>
    <cellStyle name="Accent5 10" xfId="162"/>
    <cellStyle name="Accent5 11" xfId="165"/>
    <cellStyle name="Accent5 12" xfId="179"/>
    <cellStyle name="Accent5 13" xfId="190"/>
    <cellStyle name="Accent5 14" xfId="178"/>
    <cellStyle name="Accent5 15" xfId="191"/>
    <cellStyle name="Accent5 16" xfId="186"/>
    <cellStyle name="Accent5 17" xfId="209"/>
    <cellStyle name="Accent5 18" xfId="215"/>
    <cellStyle name="Accent5 19" xfId="210"/>
    <cellStyle name="Accent5 2" xfId="18"/>
    <cellStyle name="Accent5 20" xfId="216"/>
    <cellStyle name="Accent5 21" xfId="239"/>
    <cellStyle name="Accent5 22" xfId="261"/>
    <cellStyle name="Accent5 23" xfId="238"/>
    <cellStyle name="Accent5 24" xfId="262"/>
    <cellStyle name="Accent5 25" xfId="237"/>
    <cellStyle name="Accent5 26" xfId="257"/>
    <cellStyle name="Accent5 27" xfId="229"/>
    <cellStyle name="Accent5 28" xfId="278"/>
    <cellStyle name="Accent5 29" xfId="289"/>
    <cellStyle name="Accent5 3" xfId="93"/>
    <cellStyle name="Accent5 30" xfId="272"/>
    <cellStyle name="Accent5 31" xfId="290"/>
    <cellStyle name="Accent5 32" xfId="246"/>
    <cellStyle name="Accent5 33" xfId="291"/>
    <cellStyle name="Accent5 34" xfId="247"/>
    <cellStyle name="Accent5 35" xfId="324"/>
    <cellStyle name="Accent5 36" xfId="343"/>
    <cellStyle name="Accent5 37" xfId="323"/>
    <cellStyle name="Accent5 38" xfId="336"/>
    <cellStyle name="Accent5 39" xfId="354"/>
    <cellStyle name="Accent5 4" xfId="98"/>
    <cellStyle name="Accent5 40" xfId="337"/>
    <cellStyle name="Accent5 41" xfId="313"/>
    <cellStyle name="Accent5 42" xfId="339"/>
    <cellStyle name="Accent5 43" xfId="325"/>
    <cellStyle name="Accent5 44" xfId="370"/>
    <cellStyle name="Accent5 45" xfId="331"/>
    <cellStyle name="Accent5 46" xfId="381"/>
    <cellStyle name="Accent5 47" xfId="384"/>
    <cellStyle name="Accent5 48" xfId="397"/>
    <cellStyle name="Accent5 49" xfId="403"/>
    <cellStyle name="Accent5 5" xfId="92"/>
    <cellStyle name="Accent5 50" xfId="400"/>
    <cellStyle name="Accent5 6" xfId="99"/>
    <cellStyle name="Accent5 7" xfId="115"/>
    <cellStyle name="Accent5 8" xfId="118"/>
    <cellStyle name="Accent5 9" xfId="153"/>
    <cellStyle name="Accent6 - 20%" xfId="23"/>
    <cellStyle name="Accent6 - 40%" xfId="24"/>
    <cellStyle name="Accent6 - 60%" xfId="25"/>
    <cellStyle name="Accent6 10" xfId="163"/>
    <cellStyle name="Accent6 11" xfId="164"/>
    <cellStyle name="Accent6 12" xfId="181"/>
    <cellStyle name="Accent6 13" xfId="189"/>
    <cellStyle name="Accent6 14" xfId="180"/>
    <cellStyle name="Accent6 15" xfId="188"/>
    <cellStyle name="Accent6 16" xfId="187"/>
    <cellStyle name="Accent6 17" xfId="211"/>
    <cellStyle name="Accent6 18" xfId="213"/>
    <cellStyle name="Accent6 19" xfId="212"/>
    <cellStyle name="Accent6 2" xfId="22"/>
    <cellStyle name="Accent6 20" xfId="214"/>
    <cellStyle name="Accent6 21" xfId="240"/>
    <cellStyle name="Accent6 22" xfId="259"/>
    <cellStyle name="Accent6 23" xfId="241"/>
    <cellStyle name="Accent6 24" xfId="258"/>
    <cellStyle name="Accent6 25" xfId="242"/>
    <cellStyle name="Accent6 26" xfId="254"/>
    <cellStyle name="Accent6 27" xfId="236"/>
    <cellStyle name="Accent6 28" xfId="245"/>
    <cellStyle name="Accent6 29" xfId="288"/>
    <cellStyle name="Accent6 3" xfId="94"/>
    <cellStyle name="Accent6 30" xfId="282"/>
    <cellStyle name="Accent6 31" xfId="286"/>
    <cellStyle name="Accent6 32" xfId="244"/>
    <cellStyle name="Accent6 33" xfId="285"/>
    <cellStyle name="Accent6 34" xfId="243"/>
    <cellStyle name="Accent6 35" xfId="326"/>
    <cellStyle name="Accent6 36" xfId="340"/>
    <cellStyle name="Accent6 37" xfId="327"/>
    <cellStyle name="Accent6 38" xfId="334"/>
    <cellStyle name="Accent6 39" xfId="316"/>
    <cellStyle name="Accent6 4" xfId="97"/>
    <cellStyle name="Accent6 40" xfId="333"/>
    <cellStyle name="Accent6 41" xfId="319"/>
    <cellStyle name="Accent6 42" xfId="335"/>
    <cellStyle name="Accent6 43" xfId="329"/>
    <cellStyle name="Accent6 44" xfId="349"/>
    <cellStyle name="Accent6 45" xfId="332"/>
    <cellStyle name="Accent6 46" xfId="382"/>
    <cellStyle name="Accent6 47" xfId="383"/>
    <cellStyle name="Accent6 48" xfId="398"/>
    <cellStyle name="Accent6 49" xfId="402"/>
    <cellStyle name="Accent6 5" xfId="95"/>
    <cellStyle name="Accent6 50" xfId="401"/>
    <cellStyle name="Accent6 6" xfId="96"/>
    <cellStyle name="Accent6 7" xfId="116"/>
    <cellStyle name="Accent6 8" xfId="117"/>
    <cellStyle name="Accent6 9" xfId="152"/>
    <cellStyle name="Bad 2" xfId="26"/>
    <cellStyle name="Calculation 2" xfId="27"/>
    <cellStyle name="Check Cell 2" xfId="28"/>
    <cellStyle name="Emphasis 1" xfId="29"/>
    <cellStyle name="Emphasis 2" xfId="30"/>
    <cellStyle name="Emphasis 3"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3" xfId="110"/>
    <cellStyle name="Normal 4" xfId="170"/>
    <cellStyle name="Normal 5" xfId="171"/>
    <cellStyle name="Normal 5 2" xfId="226"/>
    <cellStyle name="Normal 6" xfId="389"/>
    <cellStyle name="Note 2" xfId="40"/>
    <cellStyle name="Note 3" xfId="119"/>
    <cellStyle name="Output 2" xfId="41"/>
    <cellStyle name="Percent" xfId="408" builtinId="5"/>
    <cellStyle name="SAPBEXaggData" xfId="42"/>
    <cellStyle name="SAPBEXaggData 2" xfId="120"/>
    <cellStyle name="SAPBEXaggDataEmph" xfId="43"/>
    <cellStyle name="SAPBEXaggItem" xfId="44"/>
    <cellStyle name="SAPBEXaggItem 2" xfId="121"/>
    <cellStyle name="SAPBEXaggItemX" xfId="45"/>
    <cellStyle name="SAPBEXchaText" xfId="46"/>
    <cellStyle name="SAPBEXchaText 2" xfId="122"/>
    <cellStyle name="SAPBEXexcBad7" xfId="47"/>
    <cellStyle name="SAPBEXexcBad7 2" xfId="123"/>
    <cellStyle name="SAPBEXexcBad8" xfId="48"/>
    <cellStyle name="SAPBEXexcBad8 2" xfId="124"/>
    <cellStyle name="SAPBEXexcBad9" xfId="49"/>
    <cellStyle name="SAPBEXexcBad9 2" xfId="125"/>
    <cellStyle name="SAPBEXexcCritical4" xfId="50"/>
    <cellStyle name="SAPBEXexcCritical4 2" xfId="126"/>
    <cellStyle name="SAPBEXexcCritical5" xfId="51"/>
    <cellStyle name="SAPBEXexcCritical5 2" xfId="127"/>
    <cellStyle name="SAPBEXexcCritical6" xfId="52"/>
    <cellStyle name="SAPBEXexcCritical6 2" xfId="128"/>
    <cellStyle name="SAPBEXexcGood1" xfId="53"/>
    <cellStyle name="SAPBEXexcGood1 2" xfId="129"/>
    <cellStyle name="SAPBEXexcGood2" xfId="54"/>
    <cellStyle name="SAPBEXexcGood2 2" xfId="130"/>
    <cellStyle name="SAPBEXexcGood3" xfId="55"/>
    <cellStyle name="SAPBEXexcGood3 2" xfId="131"/>
    <cellStyle name="SAPBEXfilterDrill" xfId="56"/>
    <cellStyle name="SAPBEXfilterDrill 2" xfId="132"/>
    <cellStyle name="SAPBEXfilterItem" xfId="57"/>
    <cellStyle name="SAPBEXfilterText" xfId="58"/>
    <cellStyle name="SAPBEXformats" xfId="59"/>
    <cellStyle name="SAPBEXformats 2" xfId="134"/>
    <cellStyle name="SAPBEXheaderItem" xfId="60"/>
    <cellStyle name="SAPBEXheaderItem 2" xfId="135"/>
    <cellStyle name="SAPBEXheaderText" xfId="61"/>
    <cellStyle name="SAPBEXheaderText 2" xfId="136"/>
    <cellStyle name="SAPBEXHLevel0" xfId="62"/>
    <cellStyle name="SAPBEXHLevel0 2" xfId="137"/>
    <cellStyle name="SAPBEXHLevel0X" xfId="63"/>
    <cellStyle name="SAPBEXHLevel0X 2" xfId="138"/>
    <cellStyle name="SAPBEXHLevel1" xfId="64"/>
    <cellStyle name="SAPBEXHLevel1 2" xfId="139"/>
    <cellStyle name="SAPBEXHLevel1X" xfId="65"/>
    <cellStyle name="SAPBEXHLevel1X 2" xfId="140"/>
    <cellStyle name="SAPBEXHLevel2" xfId="66"/>
    <cellStyle name="SAPBEXHLevel2 2" xfId="141"/>
    <cellStyle name="SAPBEXHLevel2X" xfId="67"/>
    <cellStyle name="SAPBEXHLevel2X 2" xfId="142"/>
    <cellStyle name="SAPBEXHLevel3" xfId="68"/>
    <cellStyle name="SAPBEXHLevel3 2" xfId="143"/>
    <cellStyle name="SAPBEXHLevel3X" xfId="69"/>
    <cellStyle name="SAPBEXHLevel3X 2" xfId="144"/>
    <cellStyle name="SAPBEXinputData" xfId="70"/>
    <cellStyle name="SAPBEXinputData 2" xfId="145"/>
    <cellStyle name="SAPBEXItemHeader" xfId="71"/>
    <cellStyle name="SAPBEXresData" xfId="72"/>
    <cellStyle name="SAPBEXresDataEmph" xfId="73"/>
    <cellStyle name="SAPBEXresItem" xfId="74"/>
    <cellStyle name="SAPBEXresItemX" xfId="75"/>
    <cellStyle name="SAPBEXstdData" xfId="76"/>
    <cellStyle name="SAPBEXstdData 2" xfId="147"/>
    <cellStyle name="SAPBEXstdDataEmph" xfId="77"/>
    <cellStyle name="SAPBEXstdItem" xfId="78"/>
    <cellStyle name="SAPBEXstdItem 2" xfId="148"/>
    <cellStyle name="SAPBEXstdItemX" xfId="79"/>
    <cellStyle name="SAPBEXtitle" xfId="80"/>
    <cellStyle name="SAPBEXunassignedItem" xfId="81"/>
    <cellStyle name="SAPBEXunassignedItem 2" xfId="150"/>
    <cellStyle name="SAPBEXundefined" xfId="82"/>
    <cellStyle name="Sheet Title" xfId="83"/>
    <cellStyle name="Total 2" xfId="84"/>
    <cellStyle name="Warning Text 2" xfId="85"/>
  </cellStyles>
  <dxfs count="0"/>
  <tableStyles count="0" defaultTableStyle="TableStyleMedium2" defaultPivotStyle="PivotStyleLight16"/>
  <colors>
    <mruColors>
      <color rgb="FFCBDB2A"/>
      <color rgb="FF00599D"/>
      <color rgb="FF62BB46"/>
      <color rgb="FF27BDBE"/>
      <color rgb="FF37E170"/>
      <color rgb="FF3ADE65"/>
      <color rgb="FFF37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stacked"/>
        <c:varyColors val="0"/>
        <c:ser>
          <c:idx val="0"/>
          <c:order val="0"/>
          <c:tx>
            <c:strRef>
              <c:f>Aruandesse_2017!$H$4</c:f>
              <c:strCache>
                <c:ptCount val="1"/>
                <c:pt idx="0">
                  <c:v>2017.a 
 NFQ19 (reie) amputatsiooni ravijuhud 30 päeva pärast
verevoolu taastamise protseduuri, osakaal</c:v>
                </c:pt>
              </c:strCache>
            </c:strRef>
          </c:tx>
          <c:spPr>
            <a:solidFill>
              <a:srgbClr val="62BB46"/>
            </a:solidFill>
          </c:spPr>
          <c:invertIfNegative val="0"/>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Aruandesse_2017!$H$9:$H$12</c:f>
              <c:numCache>
                <c:formatCode>0%</c:formatCode>
                <c:ptCount val="4"/>
                <c:pt idx="0">
                  <c:v>2.2099447513812154E-2</c:v>
                </c:pt>
                <c:pt idx="1">
                  <c:v>3.1390134529147982E-2</c:v>
                </c:pt>
                <c:pt idx="2">
                  <c:v>1.1494252873563218E-2</c:v>
                </c:pt>
                <c:pt idx="3">
                  <c:v>5.3475935828877002E-3</c:v>
                </c:pt>
              </c:numCache>
            </c:numRef>
          </c:val>
          <c:extLst>
            <c:ext xmlns:c16="http://schemas.microsoft.com/office/drawing/2014/chart" uri="{C3380CC4-5D6E-409C-BE32-E72D297353CC}">
              <c16:uniqueId val="{00000005-B24D-4013-8CD4-99EE1388AEFB}"/>
            </c:ext>
          </c:extLst>
        </c:ser>
        <c:ser>
          <c:idx val="4"/>
          <c:order val="1"/>
          <c:tx>
            <c:strRef>
              <c:f>Aruandesse_2017!$J$4</c:f>
              <c:strCache>
                <c:ptCount val="1"/>
                <c:pt idx="0">
                  <c:v>2017.a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Aruandesse_2017!$P$9:$P$12</c:f>
                <c:numCache>
                  <c:formatCode>General</c:formatCode>
                  <c:ptCount val="4"/>
                  <c:pt idx="0">
                    <c:v>3.9325966850828731E-2</c:v>
                  </c:pt>
                  <c:pt idx="1">
                    <c:v>3.6156950672645745E-2</c:v>
                  </c:pt>
                  <c:pt idx="2">
                    <c:v>1.1494252873563149E-5</c:v>
                  </c:pt>
                  <c:pt idx="3">
                    <c:v>1.84572192513369E-2</c:v>
                  </c:pt>
                </c:numCache>
              </c:numRef>
            </c:plus>
            <c:minus>
              <c:numRef>
                <c:f>Aruandesse_2017!$O$9:$O$12</c:f>
                <c:numCache>
                  <c:formatCode>General</c:formatCode>
                  <c:ptCount val="4"/>
                  <c:pt idx="0">
                    <c:v>1.967403314917127E-2</c:v>
                  </c:pt>
                  <c:pt idx="1">
                    <c:v>1.9843049327354256E-2</c:v>
                  </c:pt>
                  <c:pt idx="2">
                    <c:v>1.6988505747126438E-2</c:v>
                  </c:pt>
                  <c:pt idx="3">
                    <c:v>8.7427807486631023E-3</c:v>
                  </c:pt>
                </c:numCache>
              </c:numRef>
            </c:minus>
          </c:errBars>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Aruandesse_2017!$J$9:$J$12</c:f>
              <c:numCache>
                <c:formatCode>0%</c:formatCode>
                <c:ptCount val="4"/>
                <c:pt idx="0">
                  <c:v>1.6574585635359115E-2</c:v>
                </c:pt>
                <c:pt idx="1">
                  <c:v>1.3452914798206279E-2</c:v>
                </c:pt>
                <c:pt idx="2">
                  <c:v>1.1494252873563218E-2</c:v>
                </c:pt>
                <c:pt idx="3">
                  <c:v>1.06951871657754E-2</c:v>
                </c:pt>
              </c:numCache>
            </c:numRef>
          </c:val>
          <c:extLst>
            <c:ext xmlns:c16="http://schemas.microsoft.com/office/drawing/2014/chart" uri="{C3380CC4-5D6E-409C-BE32-E72D297353CC}">
              <c16:uniqueId val="{00000009-B24D-4013-8CD4-99EE1388AEFB}"/>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strRef>
              <c:f>Aruandesse_2016!$E$4</c:f>
              <c:strCache>
                <c:ptCount val="1"/>
                <c:pt idx="0">
                  <c:v>2016.a
amputatsiooni ravijuhud 30p peale
verevoolu taastamise protseduuri kokku, osakaal</c:v>
                </c:pt>
              </c:strCache>
            </c:strRef>
          </c:tx>
          <c:spPr>
            <a:ln>
              <a:noFill/>
            </a:ln>
          </c:spPr>
          <c:marker>
            <c:spPr>
              <a:solidFill>
                <a:srgbClr val="CBDB2A"/>
              </a:solidFill>
              <a:ln>
                <a:noFill/>
              </a:ln>
            </c:spPr>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smooth val="0"/>
          <c:extLst>
            <c:ext xmlns:c16="http://schemas.microsoft.com/office/drawing/2014/chart" uri="{C3380CC4-5D6E-409C-BE32-E72D297353CC}">
              <c16:uniqueId val="{0000000C-B24D-4013-8CD4-99EE1388AEFB}"/>
            </c:ext>
          </c:extLst>
        </c:ser>
        <c:ser>
          <c:idx val="2"/>
          <c:order val="3"/>
          <c:tx>
            <c:v>2017 HVA keskmine</c:v>
          </c:tx>
          <c:spPr>
            <a:ln>
              <a:solidFill>
                <a:srgbClr val="FF0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Aruandesse_2017!$K$9:$K$12</c:f>
              <c:numCache>
                <c:formatCode>0%</c:formatCode>
                <c:ptCount val="4"/>
                <c:pt idx="0">
                  <c:v>2.8901734104046242E-2</c:v>
                </c:pt>
                <c:pt idx="1">
                  <c:v>2.8901734104046242E-2</c:v>
                </c:pt>
                <c:pt idx="2">
                  <c:v>2.8901734104046242E-2</c:v>
                </c:pt>
                <c:pt idx="3">
                  <c:v>2.8901734104046242E-2</c:v>
                </c:pt>
              </c:numCache>
            </c:numRef>
          </c:val>
          <c:smooth val="0"/>
          <c:extLst>
            <c:ext xmlns:c16="http://schemas.microsoft.com/office/drawing/2014/chart" uri="{C3380CC4-5D6E-409C-BE32-E72D297353CC}">
              <c16:uniqueId val="{0000000D-B24D-4013-8CD4-99EE1388AEFB}"/>
            </c:ext>
          </c:extLst>
        </c:ser>
        <c:ser>
          <c:idx val="3"/>
          <c:order val="4"/>
          <c:tx>
            <c:v>2016 HVA keskmine</c:v>
          </c:tx>
          <c:spPr>
            <a:ln>
              <a:solidFill>
                <a:srgbClr val="FFC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E-B24D-4013-8CD4-99EE1388AEFB}"/>
            </c:ext>
          </c:extLst>
        </c:ser>
        <c:ser>
          <c:idx val="5"/>
          <c:order val="5"/>
          <c:tx>
            <c:v>Eesmärk &lt;5%</c:v>
          </c:tx>
          <c:spPr>
            <a:ln w="28575">
              <a:solidFill>
                <a:srgbClr val="4472C4"/>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Aruandesse_2017!$L$9:$L$12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F-B24D-4013-8CD4-99EE1388AEFB}"/>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ayout>
        <c:manualLayout>
          <c:xMode val="edge"/>
          <c:yMode val="edge"/>
          <c:x val="7.5223308090089092E-3"/>
          <c:y val="0.69359324553457369"/>
          <c:w val="0.97296133201794222"/>
          <c:h val="0.28575778691380394"/>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Aruandesse_2016!$E$4</c:f>
              <c:strCache>
                <c:ptCount val="1"/>
                <c:pt idx="0">
                  <c:v>2016.a
amputatsiooni ravijuhud 30p peale
verevoolu taastamise protseduuri kokku,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extLst>
            <c:ext xmlns:c16="http://schemas.microsoft.com/office/drawing/2014/chart" uri="{C3380CC4-5D6E-409C-BE32-E72D297353CC}">
              <c16:uniqueId val="{00000000-0FF2-449F-B048-EADE06BF9EB3}"/>
            </c:ext>
          </c:extLst>
        </c:ser>
        <c:dLbls>
          <c:showLegendKey val="0"/>
          <c:showVal val="0"/>
          <c:showCatName val="0"/>
          <c:showSerName val="0"/>
          <c:showPercent val="0"/>
          <c:showBubbleSize val="0"/>
        </c:dLbls>
        <c:gapWidth val="75"/>
        <c:axId val="221629552"/>
        <c:axId val="221630112"/>
      </c:barChart>
      <c:lineChart>
        <c:grouping val="standard"/>
        <c:varyColors val="0"/>
        <c:ser>
          <c:idx val="1"/>
          <c:order val="1"/>
          <c:tx>
            <c:strRef>
              <c:f>Aruandesse_2015!$E$4</c:f>
              <c:strCache>
                <c:ptCount val="1"/>
                <c:pt idx="0">
                  <c:v>2015 teostatud
amputatsiooni ravijuhud 30p peale
verevoolu taastamise protseduuri, %</c:v>
                </c:pt>
              </c:strCache>
            </c:strRef>
          </c:tx>
          <c:spPr>
            <a:ln>
              <a:noFill/>
            </a:ln>
          </c:spPr>
          <c:marker>
            <c:symbol val="square"/>
            <c:size val="6"/>
            <c:spPr>
              <a:solidFill>
                <a:srgbClr val="CBDB2A"/>
              </a:solidFill>
              <a:ln>
                <a:noFill/>
              </a:ln>
            </c:spPr>
          </c:marker>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smooth val="0"/>
          <c:extLst>
            <c:ext xmlns:c16="http://schemas.microsoft.com/office/drawing/2014/chart" uri="{C3380CC4-5D6E-409C-BE32-E72D297353CC}">
              <c16:uniqueId val="{00000000-770A-4E0A-887B-73D385D2A98E}"/>
            </c:ext>
          </c:extLst>
        </c:ser>
        <c:ser>
          <c:idx val="2"/>
          <c:order val="2"/>
          <c:tx>
            <c:v>2016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1-0FF2-449F-B048-EADE06BF9EB3}"/>
            </c:ext>
          </c:extLst>
        </c:ser>
        <c:ser>
          <c:idx val="4"/>
          <c:order val="3"/>
          <c:tx>
            <c:v>2015 HVA keskmine</c:v>
          </c:tx>
          <c:spPr>
            <a:ln>
              <a:solidFill>
                <a:srgbClr val="FFC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70A-4E0A-887B-73D385D2A98E}"/>
            </c:ext>
          </c:extLst>
        </c:ser>
        <c:ser>
          <c:idx val="0"/>
          <c:order val="4"/>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0FF2-449F-B048-EADE06BF9EB3}"/>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0"/>
          <c:y val="0.72309175638759438"/>
          <c:w val="0.97365755232869011"/>
          <c:h val="0.2191370721516953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3300585878778"/>
          <c:y val="9.0334258115902524E-2"/>
          <c:w val="0.79012697737107185"/>
          <c:h val="0.51329569652849993"/>
        </c:manualLayout>
      </c:layout>
      <c:barChart>
        <c:barDir val="col"/>
        <c:grouping val="clustered"/>
        <c:varyColors val="0"/>
        <c:ser>
          <c:idx val="1"/>
          <c:order val="0"/>
          <c:tx>
            <c:strRef>
              <c:f>Aruandesse_2016!$E$27</c:f>
              <c:strCache>
                <c:ptCount val="1"/>
                <c:pt idx="0">
                  <c:v>2016.a
 NFQ19 (reie) amputatsiooni ravijuhud 30päeva pärast
verevoolu taastamise protseduuri,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Aruandesse_2016!$B$32:$B$35</c:f>
              <c:strCache>
                <c:ptCount val="4"/>
                <c:pt idx="0">
                  <c:v>ITK</c:v>
                </c:pt>
                <c:pt idx="1">
                  <c:v>PERH</c:v>
                </c:pt>
                <c:pt idx="2">
                  <c:v>Taastava Kirurgia Kliinik AS</c:v>
                </c:pt>
                <c:pt idx="3">
                  <c:v>TÜK</c:v>
                </c:pt>
              </c:strCache>
            </c:strRef>
          </c:cat>
          <c:val>
            <c:numRef>
              <c:f>Aruandesse_2016!$E$32:$E$35</c:f>
              <c:numCache>
                <c:formatCode>0%</c:formatCode>
                <c:ptCount val="4"/>
                <c:pt idx="0">
                  <c:v>6.024096385542169E-3</c:v>
                </c:pt>
                <c:pt idx="1">
                  <c:v>2.7450980392156862E-2</c:v>
                </c:pt>
                <c:pt idx="2">
                  <c:v>2.1739130434782608E-2</c:v>
                </c:pt>
                <c:pt idx="3">
                  <c:v>1.5706806282722512E-2</c:v>
                </c:pt>
              </c:numCache>
            </c:numRef>
          </c:val>
          <c:extLst>
            <c:ext xmlns:c16="http://schemas.microsoft.com/office/drawing/2014/chart" uri="{C3380CC4-5D6E-409C-BE32-E72D297353CC}">
              <c16:uniqueId val="{00000000-4BE0-42E7-9471-1A3BD754D618}"/>
            </c:ext>
          </c:extLst>
        </c:ser>
        <c:ser>
          <c:idx val="3"/>
          <c:order val="2"/>
          <c:tx>
            <c:strRef>
              <c:f>Aruandesse_2016!$G$27</c:f>
              <c:strCache>
                <c:ptCount val="1"/>
                <c:pt idx="0">
                  <c:v>2016.a
NGQ19 (sääre) amputatsiooni ravijuhud 30päeva pärast
verevoolu taastamise protseduuri, osakaal</c:v>
                </c:pt>
              </c:strCache>
            </c:strRef>
          </c:tx>
          <c:spPr>
            <a:solidFill>
              <a:srgbClr val="00599D"/>
            </a:solidFill>
            <a:scene3d>
              <a:camera prst="orthographicFront"/>
              <a:lightRig rig="threePt" dir="t"/>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Aruandesse_2016!$G$32:$G$35</c:f>
              <c:numCache>
                <c:formatCode>0%</c:formatCode>
                <c:ptCount val="4"/>
                <c:pt idx="0">
                  <c:v>1.2048192771084338E-2</c:v>
                </c:pt>
                <c:pt idx="1">
                  <c:v>1.9607843137254902E-2</c:v>
                </c:pt>
                <c:pt idx="2">
                  <c:v>0</c:v>
                </c:pt>
                <c:pt idx="3">
                  <c:v>1.3089005235602094E-2</c:v>
                </c:pt>
              </c:numCache>
            </c:numRef>
          </c:val>
          <c:extLst>
            <c:ext xmlns:c16="http://schemas.microsoft.com/office/drawing/2014/chart" uri="{C3380CC4-5D6E-409C-BE32-E72D297353CC}">
              <c16:uniqueId val="{00000001-4BE0-42E7-9471-1A3BD754D618}"/>
            </c:ext>
          </c:extLst>
        </c:ser>
        <c:dLbls>
          <c:showLegendKey val="0"/>
          <c:showVal val="0"/>
          <c:showCatName val="0"/>
          <c:showSerName val="0"/>
          <c:showPercent val="0"/>
          <c:showBubbleSize val="0"/>
        </c:dLbls>
        <c:gapWidth val="150"/>
        <c:axId val="221629552"/>
        <c:axId val="221630112"/>
      </c:barChart>
      <c:lineChart>
        <c:grouping val="standard"/>
        <c:varyColors val="0"/>
        <c:ser>
          <c:idx val="4"/>
          <c:order val="1"/>
          <c:tx>
            <c:strRef>
              <c:f>Aruandesse_2015!$E$27</c:f>
              <c:strCache>
                <c:ptCount val="1"/>
                <c:pt idx="0">
                  <c:v>2015 teostatud
 NFQ19 (reie) amputatsiooni ravijuhud 30p peale
verevoolu taastamise protseduuri, %</c:v>
                </c:pt>
              </c:strCache>
            </c:strRef>
          </c:tx>
          <c:spPr>
            <a:ln>
              <a:noFill/>
            </a:ln>
          </c:spPr>
          <c:marker>
            <c:symbol val="square"/>
            <c:size val="6"/>
            <c:spPr>
              <a:solidFill>
                <a:srgbClr val="CBDB2A"/>
              </a:solidFill>
              <a:ln>
                <a:noFill/>
              </a:ln>
            </c:spPr>
          </c:marker>
          <c:cat>
            <c:strRef>
              <c:f>Aruandesse_2016!$B$32:$B$35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smooth val="0"/>
          <c:extLst>
            <c:ext xmlns:c16="http://schemas.microsoft.com/office/drawing/2014/chart" uri="{C3380CC4-5D6E-409C-BE32-E72D297353CC}">
              <c16:uniqueId val="{00000000-64AF-44DE-8A94-E2AF1D7A87AC}"/>
            </c:ext>
          </c:extLst>
        </c:ser>
        <c:ser>
          <c:idx val="5"/>
          <c:order val="3"/>
          <c:tx>
            <c:strRef>
              <c:f>Aruandesse_2015!$G$27</c:f>
              <c:strCache>
                <c:ptCount val="1"/>
                <c:pt idx="0">
                  <c:v>2015 teostatud
NGQ19 (sääre) amputatsiooni ravijuhud 30p peale
verevoolu taastamise protseduuri, %</c:v>
                </c:pt>
              </c:strCache>
            </c:strRef>
          </c:tx>
          <c:spPr>
            <a:ln>
              <a:noFill/>
            </a:ln>
          </c:spPr>
          <c:marker>
            <c:symbol val="square"/>
            <c:size val="6"/>
            <c:spPr>
              <a:solidFill>
                <a:srgbClr val="27BDBE"/>
              </a:solidFill>
              <a:ln>
                <a:noFill/>
              </a:ln>
            </c:spPr>
          </c:marker>
          <c:cat>
            <c:strRef>
              <c:f>Aruandesse_2016!$B$32:$B$35</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smooth val="0"/>
          <c:extLst>
            <c:ext xmlns:c16="http://schemas.microsoft.com/office/drawing/2014/chart" uri="{C3380CC4-5D6E-409C-BE32-E72D297353CC}">
              <c16:uniqueId val="{00000001-64AF-44DE-8A94-E2AF1D7A87AC}"/>
            </c:ext>
          </c:extLst>
        </c:ser>
        <c:ser>
          <c:idx val="2"/>
          <c:order val="4"/>
          <c:tx>
            <c:v>2016 HVA keskmine</c:v>
          </c:tx>
          <c:spPr>
            <a:ln>
              <a:solidFill>
                <a:srgbClr val="FF0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2-4BE0-42E7-9471-1A3BD754D618}"/>
            </c:ext>
          </c:extLst>
        </c:ser>
        <c:ser>
          <c:idx val="6"/>
          <c:order val="5"/>
          <c:tx>
            <c:v>2015 HVA keskmine</c:v>
          </c:tx>
          <c:spPr>
            <a:ln>
              <a:solidFill>
                <a:srgbClr val="FFC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2-64AF-44DE-8A94-E2AF1D7A87AC}"/>
            </c:ext>
          </c:extLst>
        </c:ser>
        <c:ser>
          <c:idx val="0"/>
          <c:order val="6"/>
          <c:tx>
            <c:v>Indikaatori eesmärk</c:v>
          </c:tx>
          <c:marker>
            <c:symbol val="none"/>
          </c:marker>
          <c:cat>
            <c:strRef>
              <c:f>Aruandesse_2016!$B$32:$B$35</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3-4BE0-42E7-9471-1A3BD754D618}"/>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egendEntry>
        <c:idx val="6"/>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7936910362984815E-4"/>
          <c:y val="0.74341250113593238"/>
          <c:w val="0.99470287576282068"/>
          <c:h val="0.25387195236033377"/>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Aruandesse_2015!$E$4</c:f>
              <c:strCache>
                <c:ptCount val="1"/>
                <c:pt idx="0">
                  <c:v>2015 teostatud
amputatsiooni ravijuhud 30p peale
verevoolu taastamise protseduuri, %</c:v>
                </c:pt>
              </c:strCache>
            </c:strRef>
          </c:tx>
          <c:spPr>
            <a:solidFill>
              <a:srgbClr val="5B9BD5"/>
            </a:solidFill>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extLst>
            <c:ext xmlns:c16="http://schemas.microsoft.com/office/drawing/2014/chart" uri="{C3380CC4-5D6E-409C-BE32-E72D297353CC}">
              <c16:uniqueId val="{00000000-76FD-4C08-8AA6-4D5A16AF2C72}"/>
            </c:ext>
          </c:extLst>
        </c:ser>
        <c:dLbls>
          <c:showLegendKey val="0"/>
          <c:showVal val="0"/>
          <c:showCatName val="0"/>
          <c:showSerName val="0"/>
          <c:showPercent val="0"/>
          <c:showBubbleSize val="0"/>
        </c:dLbls>
        <c:gapWidth val="75"/>
        <c:axId val="221629552"/>
        <c:axId val="221630112"/>
      </c:barChart>
      <c:lineChart>
        <c:grouping val="standard"/>
        <c:varyColors val="0"/>
        <c:ser>
          <c:idx val="2"/>
          <c:order val="1"/>
          <c:tx>
            <c:v>2015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6FD-4C08-8AA6-4D5A16AF2C72}"/>
            </c:ext>
          </c:extLst>
        </c:ser>
        <c:ser>
          <c:idx val="0"/>
          <c:order val="2"/>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6FD-4C08-8AA6-4D5A16AF2C72}"/>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egendEntry>
        <c:idx val="2"/>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0"/>
          <c:y val="0.76936550631323508"/>
          <c:w val="0.98937889520566691"/>
          <c:h val="0.16854300639622088"/>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1"/>
          <c:order val="0"/>
          <c:tx>
            <c:strRef>
              <c:f>Aruandesse_2015!$E$27</c:f>
              <c:strCache>
                <c:ptCount val="1"/>
                <c:pt idx="0">
                  <c:v>2015 teostatud
 NFQ19 (reie) amputatsiooni ravijuhud 30p peale
verevoolu taastamise protseduuri, %</c:v>
                </c:pt>
              </c:strCache>
            </c:strRef>
          </c:tx>
          <c:spPr>
            <a:solidFill>
              <a:srgbClr val="62BB46"/>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extLst>
            <c:ext xmlns:c16="http://schemas.microsoft.com/office/drawing/2014/chart" uri="{C3380CC4-5D6E-409C-BE32-E72D297353CC}">
              <c16:uniqueId val="{00000003-792E-4968-A385-C147BD81FAB9}"/>
            </c:ext>
          </c:extLst>
        </c:ser>
        <c:ser>
          <c:idx val="3"/>
          <c:order val="1"/>
          <c:tx>
            <c:strRef>
              <c:f>Aruandesse_2015!$G$27</c:f>
              <c:strCache>
                <c:ptCount val="1"/>
                <c:pt idx="0">
                  <c:v>2015 teostatud
NGQ19 (sääre) amputatsiooni ravijuhud 30p peale
verevoolu taastamise protseduuri, %</c:v>
                </c:pt>
              </c:strCache>
            </c:strRef>
          </c:tx>
          <c:spPr>
            <a:solidFill>
              <a:srgbClr val="00599D"/>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extLst>
            <c:ext xmlns:c16="http://schemas.microsoft.com/office/drawing/2014/chart" uri="{C3380CC4-5D6E-409C-BE32-E72D297353CC}">
              <c16:uniqueId val="{00000000-792E-4968-A385-C147BD81FAB9}"/>
            </c:ext>
          </c:extLst>
        </c:ser>
        <c:dLbls>
          <c:showLegendKey val="0"/>
          <c:showVal val="0"/>
          <c:showCatName val="0"/>
          <c:showSerName val="0"/>
          <c:showPercent val="0"/>
          <c:showBubbleSize val="0"/>
        </c:dLbls>
        <c:gapWidth val="150"/>
        <c:axId val="221629552"/>
        <c:axId val="221630112"/>
      </c:barChart>
      <c:lineChart>
        <c:grouping val="standard"/>
        <c:varyColors val="0"/>
        <c:ser>
          <c:idx val="2"/>
          <c:order val="2"/>
          <c:tx>
            <c:v>2015 HVA keskmine</c:v>
          </c:tx>
          <c:spPr>
            <a:ln>
              <a:solidFill>
                <a:srgbClr val="FF0000"/>
              </a:solidFill>
            </a:ln>
          </c:spPr>
          <c:marker>
            <c:symbol val="none"/>
          </c:marker>
          <c:cat>
            <c:strRef>
              <c:f>Aruandesse_2015!$B$32:$B$35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92E-4968-A385-C147BD81FAB9}"/>
            </c:ext>
          </c:extLst>
        </c:ser>
        <c:ser>
          <c:idx val="0"/>
          <c:order val="3"/>
          <c:tx>
            <c:v>Indikaatori eesmärk</c:v>
          </c:tx>
          <c:marker>
            <c:symbol val="none"/>
          </c:marker>
          <c:cat>
            <c:strRef>
              <c:f>Aruandesse_2015!$B$32:$B$35</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92E-4968-A385-C147BD81FAB9}"/>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3"/>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3432923257176333E-3"/>
          <c:y val="0.77599907524512801"/>
          <c:w val="0.98639912541688013"/>
          <c:h val="0.2240009339128677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19050</xdr:colOff>
      <xdr:row>28</xdr:row>
      <xdr:rowOff>142875</xdr:rowOff>
    </xdr:to>
    <xdr:sp macro="" textlink="">
      <xdr:nvSpPr>
        <xdr:cNvPr id="3" name="Rectangle 2">
          <a:extLst>
            <a:ext uri="{FF2B5EF4-FFF2-40B4-BE49-F238E27FC236}">
              <a16:creationId xmlns:a16="http://schemas.microsoft.com/office/drawing/2014/main" id="{00000000-0008-0000-2100-000003000000}"/>
            </a:ext>
          </a:extLst>
        </xdr:cNvPr>
        <xdr:cNvSpPr/>
      </xdr:nvSpPr>
      <xdr:spPr>
        <a:xfrm>
          <a:off x="38100" y="0"/>
          <a:ext cx="4857750" cy="5476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peale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a:t>
          </a:r>
          <a:r>
            <a:rPr lang="et-EE" sz="1200">
              <a:solidFill>
                <a:schemeClr val="dk1"/>
              </a:solidFill>
              <a:effectLst/>
              <a:latin typeface="Times New Roman" panose="02020603050405020304" pitchFamily="18" charset="0"/>
              <a:ea typeface="+mn-ea"/>
              <a:cs typeface="Times New Roman" panose="02020603050405020304" pitchFamily="18" charset="0"/>
            </a:rPr>
            <a:t>.</a:t>
          </a:r>
          <a:r>
            <a:rPr lang="en-US" sz="1200">
              <a:solidFill>
                <a:schemeClr val="dk1"/>
              </a:solidFill>
              <a:effectLst/>
              <a:latin typeface="Times New Roman" panose="02020603050405020304" pitchFamily="18" charset="0"/>
              <a:ea typeface="+mn-ea"/>
              <a:cs typeface="Times New Roman" panose="02020603050405020304" pitchFamily="18" charset="0"/>
            </a:rPr>
            <a:t>-31.12.201</a:t>
          </a:r>
          <a:r>
            <a:rPr lang="et-EE" sz="1200">
              <a:solidFill>
                <a:schemeClr val="dk1"/>
              </a:solidFill>
              <a:effectLst/>
              <a:latin typeface="Times New Roman" panose="02020603050405020304" pitchFamily="18" charset="0"/>
              <a:ea typeface="+mn-ea"/>
              <a:cs typeface="Times New Roman" panose="02020603050405020304" pitchFamily="18" charset="0"/>
            </a:rPr>
            <a:t>7</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Eesmärk: &lt;5%</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190498</xdr:colOff>
      <xdr:row>1</xdr:row>
      <xdr:rowOff>85726</xdr:rowOff>
    </xdr:from>
    <xdr:to>
      <xdr:col>17</xdr:col>
      <xdr:colOff>504824</xdr:colOff>
      <xdr:row>20</xdr:row>
      <xdr:rowOff>57150</xdr:rowOff>
    </xdr:to>
    <xdr:graphicFrame macro="">
      <xdr:nvGraphicFramePr>
        <xdr:cNvPr id="2" name="Chart 1">
          <a:extLst>
            <a:ext uri="{FF2B5EF4-FFF2-40B4-BE49-F238E27FC236}">
              <a16:creationId xmlns:a16="http://schemas.microsoft.com/office/drawing/2014/main" id="{791E2127-0BDE-4718-A573-83D7C7F27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133349</xdr:colOff>
      <xdr:row>3</xdr:row>
      <xdr:rowOff>95251</xdr:rowOff>
    </xdr:from>
    <xdr:to>
      <xdr:col>15</xdr:col>
      <xdr:colOff>314325</xdr:colOff>
      <xdr:row>23</xdr:row>
      <xdr:rowOff>19051</xdr:rowOff>
    </xdr:to>
    <xdr:graphicFrame macro="">
      <xdr:nvGraphicFramePr>
        <xdr:cNvPr id="2" name="Chart 1">
          <a:extLst>
            <a:ext uri="{FF2B5EF4-FFF2-40B4-BE49-F238E27FC236}">
              <a16:creationId xmlns:a16="http://schemas.microsoft.com/office/drawing/2014/main" id="{2D7D8821-6300-43AC-90A7-4E9923D43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26</xdr:row>
      <xdr:rowOff>28575</xdr:rowOff>
    </xdr:from>
    <xdr:to>
      <xdr:col>18</xdr:col>
      <xdr:colOff>114300</xdr:colOff>
      <xdr:row>50</xdr:row>
      <xdr:rowOff>133350</xdr:rowOff>
    </xdr:to>
    <xdr:graphicFrame macro="">
      <xdr:nvGraphicFramePr>
        <xdr:cNvPr id="3" name="Chart 2">
          <a:extLst>
            <a:ext uri="{FF2B5EF4-FFF2-40B4-BE49-F238E27FC236}">
              <a16:creationId xmlns:a16="http://schemas.microsoft.com/office/drawing/2014/main" id="{30F99A62-07B0-4168-8968-1354796F0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133350</xdr:colOff>
      <xdr:row>3</xdr:row>
      <xdr:rowOff>95250</xdr:rowOff>
    </xdr:from>
    <xdr:to>
      <xdr:col>14</xdr:col>
      <xdr:colOff>66675</xdr:colOff>
      <xdr:row>23</xdr:row>
      <xdr:rowOff>114301</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25</xdr:row>
      <xdr:rowOff>123826</xdr:rowOff>
    </xdr:from>
    <xdr:to>
      <xdr:col>16</xdr:col>
      <xdr:colOff>209550</xdr:colOff>
      <xdr:row>44</xdr:row>
      <xdr:rowOff>180976</xdr:rowOff>
    </xdr:to>
    <xdr:graphicFrame macro="">
      <xdr:nvGraphicFramePr>
        <xdr:cNvPr id="3" name="Chart 2">
          <a:extLst>
            <a:ext uri="{FF2B5EF4-FFF2-40B4-BE49-F238E27FC236}">
              <a16:creationId xmlns:a16="http://schemas.microsoft.com/office/drawing/2014/main" id="{C7EC8BDA-1B19-4E55-A5BD-3F94506A2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51:N54"/>
  <sheetViews>
    <sheetView workbookViewId="0">
      <selection activeCell="D30" sqref="D30"/>
    </sheetView>
  </sheetViews>
  <sheetFormatPr defaultRowHeight="15" x14ac:dyDescent="0.25"/>
  <sheetData>
    <row r="51" spans="14:14" x14ac:dyDescent="0.25">
      <c r="N51" t="s">
        <v>16</v>
      </c>
    </row>
    <row r="52" spans="14:14" x14ac:dyDescent="0.25">
      <c r="N52" t="s">
        <v>17</v>
      </c>
    </row>
    <row r="53" spans="14:14" x14ac:dyDescent="0.25">
      <c r="N53" t="s">
        <v>10</v>
      </c>
    </row>
    <row r="54" spans="14:14" x14ac:dyDescent="0.25">
      <c r="N54" t="s">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B1" workbookViewId="0">
      <selection activeCell="J19" sqref="J19"/>
    </sheetView>
  </sheetViews>
  <sheetFormatPr defaultRowHeight="15" x14ac:dyDescent="0.25"/>
  <cols>
    <col min="1" max="1" width="4" customWidth="1"/>
    <col min="2" max="2" width="11" customWidth="1"/>
    <col min="3" max="3" width="10.42578125" customWidth="1"/>
    <col min="4" max="5" width="15.7109375" customWidth="1"/>
    <col min="6" max="6" width="16.42578125" customWidth="1"/>
    <col min="7" max="7" width="15.7109375" customWidth="1"/>
    <col min="8" max="8" width="14.42578125" customWidth="1"/>
    <col min="9" max="9" width="15" customWidth="1"/>
    <col min="10" max="10" width="14" customWidth="1"/>
    <col min="11" max="11" width="12.85546875" style="22" customWidth="1"/>
    <col min="13" max="13" width="9.140625" customWidth="1"/>
    <col min="14" max="14" width="13.42578125" customWidth="1"/>
    <col min="15" max="15" width="13.7109375" customWidth="1"/>
    <col min="16" max="16" width="15.28515625" customWidth="1"/>
  </cols>
  <sheetData>
    <row r="1" spans="1:16" ht="15" customHeight="1" x14ac:dyDescent="0.25">
      <c r="A1" s="11" t="s">
        <v>12</v>
      </c>
      <c r="B1" s="11"/>
      <c r="C1" s="11"/>
      <c r="D1" s="11"/>
      <c r="E1" s="11"/>
      <c r="F1" s="11"/>
      <c r="G1" s="11"/>
      <c r="H1" s="11"/>
      <c r="I1" s="11"/>
      <c r="J1" s="11"/>
    </row>
    <row r="4" spans="1:16" ht="15" customHeight="1" x14ac:dyDescent="0.25">
      <c r="A4" s="10"/>
      <c r="B4" s="40" t="s">
        <v>0</v>
      </c>
      <c r="C4" s="31" t="s">
        <v>32</v>
      </c>
      <c r="D4" s="31" t="s">
        <v>41</v>
      </c>
      <c r="E4" s="31" t="s">
        <v>40</v>
      </c>
      <c r="F4" s="43" t="s">
        <v>27</v>
      </c>
      <c r="G4" s="34" t="s">
        <v>46</v>
      </c>
      <c r="H4" s="34" t="s">
        <v>45</v>
      </c>
      <c r="I4" s="28" t="s">
        <v>44</v>
      </c>
      <c r="J4" s="37" t="s">
        <v>43</v>
      </c>
    </row>
    <row r="5" spans="1:16" ht="15" customHeight="1" x14ac:dyDescent="0.25">
      <c r="A5" s="10"/>
      <c r="B5" s="41"/>
      <c r="C5" s="32"/>
      <c r="D5" s="32"/>
      <c r="E5" s="32"/>
      <c r="F5" s="44"/>
      <c r="G5" s="35"/>
      <c r="H5" s="35"/>
      <c r="I5" s="29"/>
      <c r="J5" s="38"/>
    </row>
    <row r="6" spans="1:16" x14ac:dyDescent="0.25">
      <c r="A6" s="10"/>
      <c r="B6" s="41"/>
      <c r="C6" s="32"/>
      <c r="D6" s="32"/>
      <c r="E6" s="32"/>
      <c r="F6" s="44"/>
      <c r="G6" s="35"/>
      <c r="H6" s="35"/>
      <c r="I6" s="29"/>
      <c r="J6" s="38"/>
    </row>
    <row r="7" spans="1:16" x14ac:dyDescent="0.25">
      <c r="A7" s="10"/>
      <c r="B7" s="41"/>
      <c r="C7" s="32"/>
      <c r="D7" s="32"/>
      <c r="E7" s="32"/>
      <c r="F7" s="44"/>
      <c r="G7" s="35"/>
      <c r="H7" s="35"/>
      <c r="I7" s="29"/>
      <c r="J7" s="38"/>
    </row>
    <row r="8" spans="1:16" ht="60" x14ac:dyDescent="0.25">
      <c r="A8" s="10"/>
      <c r="B8" s="42"/>
      <c r="C8" s="33"/>
      <c r="D8" s="33"/>
      <c r="E8" s="33"/>
      <c r="F8" s="45"/>
      <c r="G8" s="36"/>
      <c r="H8" s="36"/>
      <c r="I8" s="30"/>
      <c r="J8" s="39"/>
      <c r="M8" s="19" t="s">
        <v>23</v>
      </c>
      <c r="N8" s="19" t="s">
        <v>24</v>
      </c>
      <c r="O8" s="19" t="s">
        <v>25</v>
      </c>
      <c r="P8" s="19" t="s">
        <v>26</v>
      </c>
    </row>
    <row r="9" spans="1:16" x14ac:dyDescent="0.25">
      <c r="A9" s="10"/>
      <c r="B9" s="5" t="s">
        <v>28</v>
      </c>
      <c r="C9" s="5">
        <v>181</v>
      </c>
      <c r="D9" s="24">
        <v>7</v>
      </c>
      <c r="E9" s="3">
        <f>D9/C9</f>
        <v>3.8674033149171269E-2</v>
      </c>
      <c r="F9" s="21" t="str">
        <f>ROUND(M9*100,0)&amp;-ROUND(N9*100,0)&amp;"%"</f>
        <v>2-8%</v>
      </c>
      <c r="G9" s="1">
        <v>4</v>
      </c>
      <c r="H9" s="4">
        <f>G9/C9</f>
        <v>2.2099447513812154E-2</v>
      </c>
      <c r="I9" s="23">
        <v>3</v>
      </c>
      <c r="J9" s="4">
        <f>I9/C9</f>
        <v>1.6574585635359115E-2</v>
      </c>
      <c r="K9" s="26">
        <f>$E$13</f>
        <v>2.8901734104046242E-2</v>
      </c>
      <c r="L9" s="6">
        <v>0.05</v>
      </c>
      <c r="M9" s="20">
        <v>1.9E-2</v>
      </c>
      <c r="N9" s="20">
        <v>7.8E-2</v>
      </c>
      <c r="O9" s="20">
        <f>E9-M9</f>
        <v>1.967403314917127E-2</v>
      </c>
      <c r="P9" s="20">
        <f>N9-E9</f>
        <v>3.9325966850828731E-2</v>
      </c>
    </row>
    <row r="10" spans="1:16" x14ac:dyDescent="0.25">
      <c r="A10" s="8"/>
      <c r="B10" s="5" t="s">
        <v>29</v>
      </c>
      <c r="C10" s="5">
        <v>223</v>
      </c>
      <c r="D10" s="25">
        <v>10</v>
      </c>
      <c r="E10" s="3">
        <f>D10/C10</f>
        <v>4.4843049327354258E-2</v>
      </c>
      <c r="F10" s="21" t="str">
        <f>ROUND(M10*100,0)&amp;-ROUND(N10*100,0)&amp;"%"</f>
        <v>3-8%</v>
      </c>
      <c r="G10" s="1">
        <v>7</v>
      </c>
      <c r="H10" s="4">
        <f t="shared" ref="H10:H13" si="0">G10/C10</f>
        <v>3.1390134529147982E-2</v>
      </c>
      <c r="I10" s="23">
        <v>3</v>
      </c>
      <c r="J10" s="4">
        <f t="shared" ref="J10:J13" si="1">I10/C10</f>
        <v>1.3452914798206279E-2</v>
      </c>
      <c r="K10" s="26">
        <f>$E$13</f>
        <v>2.8901734104046242E-2</v>
      </c>
      <c r="L10" s="6">
        <v>0.05</v>
      </c>
      <c r="M10" s="20">
        <v>2.5000000000000001E-2</v>
      </c>
      <c r="N10" s="20">
        <v>8.1000000000000003E-2</v>
      </c>
      <c r="O10" s="20">
        <f>E10-M10</f>
        <v>1.9843049327354256E-2</v>
      </c>
      <c r="P10" s="20">
        <f>N10-E10</f>
        <v>3.6156950672645745E-2</v>
      </c>
    </row>
    <row r="11" spans="1:16" x14ac:dyDescent="0.25">
      <c r="A11" s="8"/>
      <c r="B11" s="1" t="s">
        <v>30</v>
      </c>
      <c r="C11" s="5">
        <v>87</v>
      </c>
      <c r="D11" s="25">
        <v>2</v>
      </c>
      <c r="E11" s="3">
        <f>D11/C11</f>
        <v>2.2988505747126436E-2</v>
      </c>
      <c r="F11" s="21" t="str">
        <f>ROUND(M11*100,0)&amp;-ROUND(N11*100,0)&amp;"%"</f>
        <v>1-2%</v>
      </c>
      <c r="G11" s="1">
        <v>1</v>
      </c>
      <c r="H11" s="4">
        <f t="shared" si="0"/>
        <v>1.1494252873563218E-2</v>
      </c>
      <c r="I11" s="23">
        <v>1</v>
      </c>
      <c r="J11" s="4">
        <f t="shared" si="1"/>
        <v>1.1494252873563218E-2</v>
      </c>
      <c r="K11" s="26">
        <f>$E$13</f>
        <v>2.8901734104046242E-2</v>
      </c>
      <c r="L11" s="6">
        <v>0.05</v>
      </c>
      <c r="M11" s="20">
        <v>6.0000000000000001E-3</v>
      </c>
      <c r="N11" s="20">
        <v>2.3E-2</v>
      </c>
      <c r="O11" s="20">
        <f>E11-M11</f>
        <v>1.6988505747126438E-2</v>
      </c>
      <c r="P11" s="20">
        <f>N11-E11</f>
        <v>1.1494252873563149E-5</v>
      </c>
    </row>
    <row r="12" spans="1:16" x14ac:dyDescent="0.25">
      <c r="A12" s="8"/>
      <c r="B12" s="5" t="s">
        <v>31</v>
      </c>
      <c r="C12" s="5">
        <v>374</v>
      </c>
      <c r="D12" s="25">
        <v>6</v>
      </c>
      <c r="E12" s="3">
        <f>D12/C12</f>
        <v>1.6042780748663103E-2</v>
      </c>
      <c r="F12" s="21" t="str">
        <f>ROUND(M12*100,0)&amp;-ROUND(N12*100,0)&amp;"%"</f>
        <v>1-3%</v>
      </c>
      <c r="G12" s="1">
        <v>2</v>
      </c>
      <c r="H12" s="4">
        <f t="shared" si="0"/>
        <v>5.3475935828877002E-3</v>
      </c>
      <c r="I12" s="23">
        <v>4</v>
      </c>
      <c r="J12" s="4">
        <f t="shared" si="1"/>
        <v>1.06951871657754E-2</v>
      </c>
      <c r="K12" s="26">
        <f>$E$13</f>
        <v>2.8901734104046242E-2</v>
      </c>
      <c r="L12" s="6">
        <v>0.05</v>
      </c>
      <c r="M12" s="20">
        <v>7.3000000000000001E-3</v>
      </c>
      <c r="N12" s="20">
        <v>3.4500000000000003E-2</v>
      </c>
      <c r="O12" s="20">
        <f>E12-M12</f>
        <v>8.7427807486631023E-3</v>
      </c>
      <c r="P12" s="20">
        <f>N12-E12</f>
        <v>1.84572192513369E-2</v>
      </c>
    </row>
    <row r="13" spans="1:16" x14ac:dyDescent="0.25">
      <c r="A13" s="9"/>
      <c r="B13" s="7" t="s">
        <v>4</v>
      </c>
      <c r="C13" s="2">
        <f>SUM(C9:C12)</f>
        <v>865</v>
      </c>
      <c r="D13" s="24">
        <v>25</v>
      </c>
      <c r="E13" s="3">
        <f>D13/C13</f>
        <v>2.8901734104046242E-2</v>
      </c>
      <c r="F13" s="21" t="str">
        <f>ROUND(M13*100,0)&amp;-ROUND(N13*100,0)&amp;"%"</f>
        <v>2-4%</v>
      </c>
      <c r="G13" s="24">
        <f>SUM(G9:G12)</f>
        <v>14</v>
      </c>
      <c r="H13" s="3">
        <f t="shared" si="0"/>
        <v>1.6184971098265895E-2</v>
      </c>
      <c r="I13" s="27">
        <f>SUM(I9:I12)</f>
        <v>11</v>
      </c>
      <c r="J13" s="3">
        <f t="shared" si="1"/>
        <v>1.2716763005780347E-2</v>
      </c>
      <c r="M13" s="20">
        <v>0.02</v>
      </c>
      <c r="N13" s="20">
        <v>4.2000000000000003E-2</v>
      </c>
      <c r="O13" s="20">
        <f>E13-M13</f>
        <v>8.9017341040462418E-3</v>
      </c>
      <c r="P13" s="20">
        <f>N13-E13</f>
        <v>1.309826589595376E-2</v>
      </c>
    </row>
    <row r="17" spans="3:11" x14ac:dyDescent="0.25">
      <c r="C17" s="13"/>
      <c r="D17" s="13"/>
      <c r="E17" s="13"/>
      <c r="G17" s="13"/>
      <c r="H17" s="13"/>
      <c r="I17" s="13"/>
      <c r="J17" s="13"/>
    </row>
    <row r="18" spans="3:11" x14ac:dyDescent="0.25">
      <c r="C18" s="13"/>
      <c r="D18" s="13"/>
      <c r="E18" s="13"/>
      <c r="G18" s="13"/>
      <c r="H18" s="13"/>
      <c r="I18" s="13"/>
      <c r="J18" s="13"/>
    </row>
    <row r="19" spans="3:11" x14ac:dyDescent="0.25">
      <c r="D19" s="13"/>
      <c r="E19" s="13"/>
      <c r="G19" s="13"/>
      <c r="H19" s="13"/>
      <c r="I19" s="13"/>
      <c r="J19" s="13"/>
    </row>
    <row r="20" spans="3:11" x14ac:dyDescent="0.25">
      <c r="D20" s="13"/>
      <c r="E20" s="13"/>
      <c r="G20" s="13"/>
      <c r="H20" s="13"/>
      <c r="I20" s="13"/>
      <c r="J20" s="13"/>
    </row>
    <row r="26" spans="3:11" x14ac:dyDescent="0.25">
      <c r="K26"/>
    </row>
    <row r="27" spans="3:11" ht="15" customHeight="1" x14ac:dyDescent="0.25">
      <c r="K27"/>
    </row>
    <row r="28" spans="3:11" x14ac:dyDescent="0.25">
      <c r="K28"/>
    </row>
    <row r="29" spans="3:11" x14ac:dyDescent="0.25">
      <c r="K29"/>
    </row>
    <row r="30" spans="3:11" x14ac:dyDescent="0.25">
      <c r="K30"/>
    </row>
    <row r="31" spans="3:11" x14ac:dyDescent="0.25">
      <c r="K31"/>
    </row>
    <row r="32" spans="3:11" x14ac:dyDescent="0.25">
      <c r="K32"/>
    </row>
    <row r="33" spans="11:11" x14ac:dyDescent="0.25">
      <c r="K33"/>
    </row>
    <row r="34" spans="11:11" x14ac:dyDescent="0.25">
      <c r="K34"/>
    </row>
    <row r="35" spans="11:11" x14ac:dyDescent="0.25">
      <c r="K35"/>
    </row>
    <row r="36" spans="11:11" x14ac:dyDescent="0.25">
      <c r="K36"/>
    </row>
    <row r="37" spans="11:11" x14ac:dyDescent="0.25">
      <c r="K37"/>
    </row>
    <row r="38" spans="11:11" x14ac:dyDescent="0.25">
      <c r="K38"/>
    </row>
    <row r="39" spans="11:11" x14ac:dyDescent="0.25">
      <c r="K39"/>
    </row>
    <row r="40" spans="11:11" x14ac:dyDescent="0.25">
      <c r="K40"/>
    </row>
    <row r="41" spans="11:11" x14ac:dyDescent="0.25">
      <c r="K41"/>
    </row>
    <row r="42" spans="11:11" x14ac:dyDescent="0.25">
      <c r="K42"/>
    </row>
    <row r="43" spans="11:11" x14ac:dyDescent="0.25">
      <c r="K43"/>
    </row>
  </sheetData>
  <mergeCells count="9">
    <mergeCell ref="B4:B8"/>
    <mergeCell ref="C4:C8"/>
    <mergeCell ref="G4:G8"/>
    <mergeCell ref="F4:F8"/>
    <mergeCell ref="I4:I8"/>
    <mergeCell ref="D4:D8"/>
    <mergeCell ref="E4:E8"/>
    <mergeCell ref="H4:H8"/>
    <mergeCell ref="J4:J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E15" sqref="E15"/>
    </sheetView>
  </sheetViews>
  <sheetFormatPr defaultRowHeight="15" x14ac:dyDescent="0.25"/>
  <cols>
    <col min="1" max="1" width="4" customWidth="1"/>
    <col min="2" max="2" width="11" customWidth="1"/>
    <col min="3" max="3" width="10.42578125" customWidth="1"/>
    <col min="4" max="4" width="12.28515625" customWidth="1"/>
    <col min="5" max="5" width="20.7109375" customWidth="1"/>
    <col min="6" max="6" width="18.28515625" customWidth="1"/>
    <col min="7" max="7" width="20.7109375" customWidth="1"/>
  </cols>
  <sheetData>
    <row r="1" spans="1:21" x14ac:dyDescent="0.25">
      <c r="A1" s="11" t="s">
        <v>12</v>
      </c>
      <c r="B1" s="11"/>
      <c r="C1" s="11"/>
      <c r="D1" s="11"/>
      <c r="E1" s="11"/>
    </row>
    <row r="4" spans="1:21" x14ac:dyDescent="0.25">
      <c r="A4" s="10"/>
      <c r="B4" s="40" t="s">
        <v>0</v>
      </c>
      <c r="C4" s="31" t="s">
        <v>33</v>
      </c>
      <c r="D4" s="31" t="s">
        <v>34</v>
      </c>
      <c r="E4" s="31" t="s">
        <v>42</v>
      </c>
      <c r="T4" s="12" t="s">
        <v>7</v>
      </c>
      <c r="U4" s="13">
        <v>181</v>
      </c>
    </row>
    <row r="5" spans="1:21" x14ac:dyDescent="0.25">
      <c r="A5" s="10"/>
      <c r="B5" s="41"/>
      <c r="C5" s="32"/>
      <c r="D5" s="32"/>
      <c r="E5" s="32"/>
      <c r="T5" s="17" t="s">
        <v>22</v>
      </c>
      <c r="U5" s="18">
        <v>1</v>
      </c>
    </row>
    <row r="6" spans="1:21" x14ac:dyDescent="0.25">
      <c r="A6" s="10"/>
      <c r="B6" s="41"/>
      <c r="C6" s="32"/>
      <c r="D6" s="32"/>
      <c r="E6" s="32"/>
      <c r="T6" s="12" t="s">
        <v>9</v>
      </c>
      <c r="U6" s="13">
        <v>223</v>
      </c>
    </row>
    <row r="7" spans="1:21" x14ac:dyDescent="0.25">
      <c r="A7" s="10"/>
      <c r="B7" s="41"/>
      <c r="C7" s="32"/>
      <c r="D7" s="32"/>
      <c r="E7" s="32"/>
      <c r="T7" s="12" t="s">
        <v>5</v>
      </c>
      <c r="U7" s="13">
        <v>87</v>
      </c>
    </row>
    <row r="8" spans="1:21" x14ac:dyDescent="0.25">
      <c r="A8" s="10"/>
      <c r="B8" s="42"/>
      <c r="C8" s="33"/>
      <c r="D8" s="33"/>
      <c r="E8" s="33"/>
      <c r="T8" s="12" t="s">
        <v>6</v>
      </c>
      <c r="U8" s="13">
        <v>374</v>
      </c>
    </row>
    <row r="9" spans="1:21" x14ac:dyDescent="0.25">
      <c r="A9" s="10"/>
      <c r="B9" s="5" t="s">
        <v>3</v>
      </c>
      <c r="C9" s="1">
        <v>166</v>
      </c>
      <c r="D9" s="1">
        <v>3</v>
      </c>
      <c r="E9" s="4">
        <f>D9/C9</f>
        <v>1.8072289156626505E-2</v>
      </c>
      <c r="F9" s="6">
        <f>$E$13</f>
        <v>3.128491620111732E-2</v>
      </c>
      <c r="G9" s="6">
        <v>0.05</v>
      </c>
      <c r="T9" s="15" t="s">
        <v>8</v>
      </c>
      <c r="U9" s="16">
        <v>866</v>
      </c>
    </row>
    <row r="10" spans="1:21" x14ac:dyDescent="0.25">
      <c r="A10" s="8"/>
      <c r="B10" s="5" t="s">
        <v>1</v>
      </c>
      <c r="C10" s="1">
        <v>255</v>
      </c>
      <c r="D10" s="14">
        <v>12</v>
      </c>
      <c r="E10" s="4">
        <f t="shared" ref="E10:E13" si="0">D10/C10</f>
        <v>4.7058823529411764E-2</v>
      </c>
      <c r="F10" s="6">
        <f>$E$13</f>
        <v>3.128491620111732E-2</v>
      </c>
      <c r="G10" s="6">
        <v>0.05</v>
      </c>
    </row>
    <row r="11" spans="1:21" x14ac:dyDescent="0.25">
      <c r="A11" s="8"/>
      <c r="B11" s="1" t="s">
        <v>5</v>
      </c>
      <c r="C11" s="1">
        <v>92</v>
      </c>
      <c r="D11" s="14">
        <v>2</v>
      </c>
      <c r="E11" s="4">
        <f t="shared" si="0"/>
        <v>2.1739130434782608E-2</v>
      </c>
      <c r="F11" s="6">
        <f>$E$13</f>
        <v>3.128491620111732E-2</v>
      </c>
      <c r="G11" s="6">
        <v>0.05</v>
      </c>
    </row>
    <row r="12" spans="1:21" x14ac:dyDescent="0.25">
      <c r="A12" s="8"/>
      <c r="B12" s="5" t="s">
        <v>2</v>
      </c>
      <c r="C12" s="1">
        <v>382</v>
      </c>
      <c r="D12" s="14">
        <v>11</v>
      </c>
      <c r="E12" s="4">
        <f t="shared" si="0"/>
        <v>2.8795811518324606E-2</v>
      </c>
      <c r="F12" s="6">
        <f>$E$13</f>
        <v>3.128491620111732E-2</v>
      </c>
      <c r="G12" s="6">
        <v>0.05</v>
      </c>
    </row>
    <row r="13" spans="1:21" x14ac:dyDescent="0.25">
      <c r="A13" s="9"/>
      <c r="B13" s="7" t="s">
        <v>4</v>
      </c>
      <c r="C13" s="2">
        <f>SUM(C9:C12)</f>
        <v>895</v>
      </c>
      <c r="D13" s="2">
        <f>SUM(D9:D12)</f>
        <v>28</v>
      </c>
      <c r="E13" s="3">
        <f t="shared" si="0"/>
        <v>3.128491620111732E-2</v>
      </c>
    </row>
    <row r="17" spans="2:7" x14ac:dyDescent="0.25">
      <c r="C17" s="13"/>
      <c r="D17" s="13"/>
    </row>
    <row r="18" spans="2:7" x14ac:dyDescent="0.25">
      <c r="C18" s="13"/>
      <c r="D18" s="13"/>
    </row>
    <row r="19" spans="2:7" x14ac:dyDescent="0.25">
      <c r="D19" s="13"/>
    </row>
    <row r="20" spans="2:7" x14ac:dyDescent="0.25">
      <c r="D20" s="13"/>
    </row>
    <row r="27" spans="2:7" x14ac:dyDescent="0.25">
      <c r="B27" s="40" t="s">
        <v>0</v>
      </c>
      <c r="C27" s="31" t="s">
        <v>35</v>
      </c>
      <c r="D27" s="31" t="s">
        <v>36</v>
      </c>
      <c r="E27" s="31" t="s">
        <v>39</v>
      </c>
      <c r="F27" s="31" t="s">
        <v>37</v>
      </c>
      <c r="G27" s="31" t="s">
        <v>38</v>
      </c>
    </row>
    <row r="28" spans="2:7" x14ac:dyDescent="0.25">
      <c r="B28" s="41"/>
      <c r="C28" s="32"/>
      <c r="D28" s="32"/>
      <c r="E28" s="32"/>
      <c r="F28" s="32"/>
      <c r="G28" s="32"/>
    </row>
    <row r="29" spans="2:7" x14ac:dyDescent="0.25">
      <c r="B29" s="41"/>
      <c r="C29" s="32"/>
      <c r="D29" s="32"/>
      <c r="E29" s="32"/>
      <c r="F29" s="32"/>
      <c r="G29" s="32"/>
    </row>
    <row r="30" spans="2:7" x14ac:dyDescent="0.25">
      <c r="B30" s="41"/>
      <c r="C30" s="32"/>
      <c r="D30" s="32"/>
      <c r="E30" s="32"/>
      <c r="F30" s="32"/>
      <c r="G30" s="32"/>
    </row>
    <row r="31" spans="2:7" x14ac:dyDescent="0.25">
      <c r="B31" s="42"/>
      <c r="C31" s="33"/>
      <c r="D31" s="33"/>
      <c r="E31" s="33"/>
      <c r="F31" s="33"/>
      <c r="G31" s="33"/>
    </row>
    <row r="32" spans="2:7" x14ac:dyDescent="0.25">
      <c r="B32" s="5" t="s">
        <v>3</v>
      </c>
      <c r="C32" s="1">
        <v>166</v>
      </c>
      <c r="D32" s="1">
        <v>1</v>
      </c>
      <c r="E32" s="4">
        <f>D32/C32</f>
        <v>6.024096385542169E-3</v>
      </c>
      <c r="F32" s="1">
        <v>2</v>
      </c>
      <c r="G32" s="4">
        <f>F32/C32</f>
        <v>1.2048192771084338E-2</v>
      </c>
    </row>
    <row r="33" spans="2:7" x14ac:dyDescent="0.25">
      <c r="B33" s="5" t="s">
        <v>1</v>
      </c>
      <c r="C33" s="1">
        <v>255</v>
      </c>
      <c r="D33" s="1">
        <v>7</v>
      </c>
      <c r="E33" s="4">
        <f t="shared" ref="E33:E36" si="1">D33/C33</f>
        <v>2.7450980392156862E-2</v>
      </c>
      <c r="F33" s="1">
        <v>5</v>
      </c>
      <c r="G33" s="4">
        <f t="shared" ref="G33:G35" si="2">F33/C33</f>
        <v>1.9607843137254902E-2</v>
      </c>
    </row>
    <row r="34" spans="2:7" x14ac:dyDescent="0.25">
      <c r="B34" s="1" t="s">
        <v>5</v>
      </c>
      <c r="C34" s="1">
        <v>92</v>
      </c>
      <c r="D34" s="1">
        <v>2</v>
      </c>
      <c r="E34" s="4">
        <f t="shared" si="1"/>
        <v>2.1739130434782608E-2</v>
      </c>
      <c r="F34" s="1">
        <v>0</v>
      </c>
      <c r="G34" s="4">
        <f t="shared" si="2"/>
        <v>0</v>
      </c>
    </row>
    <row r="35" spans="2:7" x14ac:dyDescent="0.25">
      <c r="B35" s="5" t="s">
        <v>2</v>
      </c>
      <c r="C35" s="1">
        <v>382</v>
      </c>
      <c r="D35" s="1">
        <v>6</v>
      </c>
      <c r="E35" s="4">
        <f t="shared" si="1"/>
        <v>1.5706806282722512E-2</v>
      </c>
      <c r="F35" s="1">
        <v>5</v>
      </c>
      <c r="G35" s="4">
        <f t="shared" si="2"/>
        <v>1.3089005235602094E-2</v>
      </c>
    </row>
    <row r="36" spans="2:7" x14ac:dyDescent="0.25">
      <c r="B36" s="7" t="s">
        <v>4</v>
      </c>
      <c r="C36" s="2">
        <f>SUM(C32:C35)</f>
        <v>895</v>
      </c>
      <c r="D36" s="2">
        <f>SUM(D32:D35)</f>
        <v>16</v>
      </c>
      <c r="E36" s="3">
        <f t="shared" si="1"/>
        <v>1.7877094972067038E-2</v>
      </c>
      <c r="F36" s="2">
        <f>SUM(F32:F35)</f>
        <v>12</v>
      </c>
      <c r="G36" s="3">
        <f>F36/C36</f>
        <v>1.3407821229050279E-2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E13" sqref="E13"/>
    </sheetView>
  </sheetViews>
  <sheetFormatPr defaultRowHeight="15" x14ac:dyDescent="0.25"/>
  <cols>
    <col min="1" max="1" width="4" customWidth="1"/>
    <col min="2" max="2" width="11" customWidth="1"/>
    <col min="3" max="3" width="10.42578125" customWidth="1"/>
    <col min="4" max="4" width="12.28515625" customWidth="1"/>
    <col min="5" max="5" width="11.7109375" customWidth="1"/>
    <col min="6" max="6" width="9" bestFit="1" customWidth="1"/>
  </cols>
  <sheetData>
    <row r="1" spans="1:7" x14ac:dyDescent="0.25">
      <c r="A1" s="11" t="s">
        <v>12</v>
      </c>
      <c r="B1" s="11"/>
      <c r="C1" s="11"/>
      <c r="D1" s="11"/>
      <c r="E1" s="11"/>
    </row>
    <row r="4" spans="1:7" x14ac:dyDescent="0.25">
      <c r="A4" s="10"/>
      <c r="B4" s="40" t="s">
        <v>0</v>
      </c>
      <c r="C4" s="31" t="s">
        <v>15</v>
      </c>
      <c r="D4" s="31" t="s">
        <v>13</v>
      </c>
      <c r="E4" s="31" t="s">
        <v>14</v>
      </c>
    </row>
    <row r="5" spans="1:7" x14ac:dyDescent="0.25">
      <c r="A5" s="10"/>
      <c r="B5" s="41"/>
      <c r="C5" s="32"/>
      <c r="D5" s="32"/>
      <c r="E5" s="32"/>
    </row>
    <row r="6" spans="1:7" x14ac:dyDescent="0.25">
      <c r="A6" s="10"/>
      <c r="B6" s="41"/>
      <c r="C6" s="32"/>
      <c r="D6" s="32"/>
      <c r="E6" s="32"/>
    </row>
    <row r="7" spans="1:7" x14ac:dyDescent="0.25">
      <c r="A7" s="10"/>
      <c r="B7" s="41"/>
      <c r="C7" s="32"/>
      <c r="D7" s="32"/>
      <c r="E7" s="32"/>
    </row>
    <row r="8" spans="1:7" x14ac:dyDescent="0.25">
      <c r="A8" s="10"/>
      <c r="B8" s="42"/>
      <c r="C8" s="33"/>
      <c r="D8" s="33"/>
      <c r="E8" s="33"/>
    </row>
    <row r="9" spans="1:7" x14ac:dyDescent="0.25">
      <c r="A9" s="10"/>
      <c r="B9" s="5" t="s">
        <v>3</v>
      </c>
      <c r="C9" s="1">
        <v>190</v>
      </c>
      <c r="D9" s="1">
        <v>5</v>
      </c>
      <c r="E9" s="4">
        <f>D9/C9</f>
        <v>2.6315789473684209E-2</v>
      </c>
      <c r="F9" s="6">
        <f>$E$13</f>
        <v>2.5423728813559324E-2</v>
      </c>
      <c r="G9" s="6">
        <v>0.05</v>
      </c>
    </row>
    <row r="10" spans="1:7" x14ac:dyDescent="0.25">
      <c r="A10" s="8"/>
      <c r="B10" s="5" t="s">
        <v>1</v>
      </c>
      <c r="C10" s="1">
        <v>258</v>
      </c>
      <c r="D10" s="14">
        <v>5</v>
      </c>
      <c r="E10" s="4">
        <f t="shared" ref="E10:E13" si="0">D10/C10</f>
        <v>1.937984496124031E-2</v>
      </c>
      <c r="F10" s="6">
        <f>$E$13</f>
        <v>2.5423728813559324E-2</v>
      </c>
      <c r="G10" s="6">
        <v>0.05</v>
      </c>
    </row>
    <row r="11" spans="1:7" x14ac:dyDescent="0.25">
      <c r="A11" s="8"/>
      <c r="B11" s="1" t="s">
        <v>5</v>
      </c>
      <c r="C11" s="1">
        <v>137</v>
      </c>
      <c r="D11" s="14">
        <v>6</v>
      </c>
      <c r="E11" s="4">
        <f t="shared" si="0"/>
        <v>4.3795620437956206E-2</v>
      </c>
      <c r="F11" s="6">
        <f>$E$13</f>
        <v>2.5423728813559324E-2</v>
      </c>
      <c r="G11" s="6">
        <v>0.05</v>
      </c>
    </row>
    <row r="12" spans="1:7" x14ac:dyDescent="0.25">
      <c r="A12" s="8"/>
      <c r="B12" s="5" t="s">
        <v>2</v>
      </c>
      <c r="C12" s="1">
        <v>359</v>
      </c>
      <c r="D12" s="14">
        <v>8</v>
      </c>
      <c r="E12" s="4">
        <f t="shared" si="0"/>
        <v>2.2284122562674095E-2</v>
      </c>
      <c r="F12" s="6">
        <f>$E$13</f>
        <v>2.5423728813559324E-2</v>
      </c>
      <c r="G12" s="6">
        <v>0.05</v>
      </c>
    </row>
    <row r="13" spans="1:7" x14ac:dyDescent="0.25">
      <c r="A13" s="9"/>
      <c r="B13" s="7" t="s">
        <v>4</v>
      </c>
      <c r="C13" s="2">
        <f>SUM(C9:C12)</f>
        <v>944</v>
      </c>
      <c r="D13" s="2">
        <f>SUM(D9:D12)</f>
        <v>24</v>
      </c>
      <c r="E13" s="3">
        <f t="shared" si="0"/>
        <v>2.5423728813559324E-2</v>
      </c>
    </row>
    <row r="17" spans="2:7" x14ac:dyDescent="0.25">
      <c r="C17" s="13"/>
      <c r="D17" s="13"/>
    </row>
    <row r="18" spans="2:7" x14ac:dyDescent="0.25">
      <c r="C18" s="13"/>
      <c r="D18" s="13"/>
    </row>
    <row r="19" spans="2:7" x14ac:dyDescent="0.25">
      <c r="D19" s="13"/>
    </row>
    <row r="20" spans="2:7" x14ac:dyDescent="0.25">
      <c r="D20" s="13"/>
    </row>
    <row r="27" spans="2:7" x14ac:dyDescent="0.25">
      <c r="B27" s="40" t="s">
        <v>0</v>
      </c>
      <c r="C27" s="31" t="s">
        <v>15</v>
      </c>
      <c r="D27" s="31" t="s">
        <v>18</v>
      </c>
      <c r="E27" s="31" t="s">
        <v>20</v>
      </c>
      <c r="F27" s="31" t="s">
        <v>19</v>
      </c>
      <c r="G27" s="31" t="s">
        <v>21</v>
      </c>
    </row>
    <row r="28" spans="2:7" x14ac:dyDescent="0.25">
      <c r="B28" s="41"/>
      <c r="C28" s="32"/>
      <c r="D28" s="32"/>
      <c r="E28" s="32"/>
      <c r="F28" s="32"/>
      <c r="G28" s="32"/>
    </row>
    <row r="29" spans="2:7" x14ac:dyDescent="0.25">
      <c r="B29" s="41"/>
      <c r="C29" s="32"/>
      <c r="D29" s="32"/>
      <c r="E29" s="32"/>
      <c r="F29" s="32"/>
      <c r="G29" s="32"/>
    </row>
    <row r="30" spans="2:7" x14ac:dyDescent="0.25">
      <c r="B30" s="41"/>
      <c r="C30" s="32"/>
      <c r="D30" s="32"/>
      <c r="E30" s="32"/>
      <c r="F30" s="32"/>
      <c r="G30" s="32"/>
    </row>
    <row r="31" spans="2:7" x14ac:dyDescent="0.25">
      <c r="B31" s="42"/>
      <c r="C31" s="33"/>
      <c r="D31" s="33"/>
      <c r="E31" s="33"/>
      <c r="F31" s="33"/>
      <c r="G31" s="33"/>
    </row>
    <row r="32" spans="2:7" x14ac:dyDescent="0.25">
      <c r="B32" s="5" t="s">
        <v>3</v>
      </c>
      <c r="C32" s="1">
        <v>190</v>
      </c>
      <c r="D32" s="1">
        <v>3</v>
      </c>
      <c r="E32" s="4">
        <f>D32/C32</f>
        <v>1.5789473684210527E-2</v>
      </c>
      <c r="F32" s="1">
        <v>2</v>
      </c>
      <c r="G32" s="4">
        <f>F32/C32</f>
        <v>1.0526315789473684E-2</v>
      </c>
    </row>
    <row r="33" spans="2:7" x14ac:dyDescent="0.25">
      <c r="B33" s="5" t="s">
        <v>1</v>
      </c>
      <c r="C33" s="1">
        <v>258</v>
      </c>
      <c r="D33" s="1">
        <v>4</v>
      </c>
      <c r="E33" s="4">
        <f t="shared" ref="E33:E36" si="1">D33/C33</f>
        <v>1.5503875968992248E-2</v>
      </c>
      <c r="F33" s="1">
        <v>1</v>
      </c>
      <c r="G33" s="4">
        <f t="shared" ref="G33:G35" si="2">F33/C33</f>
        <v>3.875968992248062E-3</v>
      </c>
    </row>
    <row r="34" spans="2:7" x14ac:dyDescent="0.25">
      <c r="B34" s="1" t="s">
        <v>5</v>
      </c>
      <c r="C34" s="1">
        <v>137</v>
      </c>
      <c r="D34" s="1">
        <v>4</v>
      </c>
      <c r="E34" s="4">
        <f t="shared" si="1"/>
        <v>2.9197080291970802E-2</v>
      </c>
      <c r="F34" s="1">
        <v>2</v>
      </c>
      <c r="G34" s="4">
        <f t="shared" si="2"/>
        <v>1.4598540145985401E-2</v>
      </c>
    </row>
    <row r="35" spans="2:7" x14ac:dyDescent="0.25">
      <c r="B35" s="5" t="s">
        <v>2</v>
      </c>
      <c r="C35" s="1">
        <v>359</v>
      </c>
      <c r="D35" s="1">
        <v>3</v>
      </c>
      <c r="E35" s="4">
        <f t="shared" si="1"/>
        <v>8.356545961002786E-3</v>
      </c>
      <c r="F35" s="1">
        <v>5</v>
      </c>
      <c r="G35" s="4">
        <f t="shared" si="2"/>
        <v>1.3927576601671309E-2</v>
      </c>
    </row>
    <row r="36" spans="2:7" x14ac:dyDescent="0.25">
      <c r="B36" s="7" t="s">
        <v>4</v>
      </c>
      <c r="C36" s="2">
        <f>SUM(C32:C35)</f>
        <v>944</v>
      </c>
      <c r="D36" s="2">
        <f>SUM(D32:D35)</f>
        <v>14</v>
      </c>
      <c r="E36" s="3">
        <f t="shared" si="1"/>
        <v>1.4830508474576272E-2</v>
      </c>
      <c r="F36" s="2">
        <f>SUM(F32:F35)</f>
        <v>10</v>
      </c>
      <c r="G36" s="3">
        <f>F36/C36</f>
        <v>1.059322033898305E-2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Kirjeldus</vt:lpstr>
      <vt:lpstr>Aruandesse_2017</vt:lpstr>
      <vt:lpstr>Aruandesse_2016</vt:lpstr>
      <vt:lpstr>Aruandesse_2015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Lõmps</dc:creator>
  <cp:lastModifiedBy>Sirli Joona</cp:lastModifiedBy>
  <cp:lastPrinted>2016-11-21T09:03:41Z</cp:lastPrinted>
  <dcterms:created xsi:type="dcterms:W3CDTF">2016-06-17T07:36:36Z</dcterms:created>
  <dcterms:modified xsi:type="dcterms:W3CDTF">2018-09-13T13:42:51Z</dcterms:modified>
</cp:coreProperties>
</file>