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8_raport\Usaldusvahemikud\"/>
    </mc:Choice>
  </mc:AlternateContent>
  <bookViews>
    <workbookView xWindow="0" yWindow="0" windowWidth="28800" windowHeight="11700" tabRatio="716" activeTab="1"/>
  </bookViews>
  <sheets>
    <sheet name="Kirjeldus" sheetId="14" r:id="rId1"/>
    <sheet name="Aruandesse2017" sheetId="21" r:id="rId2"/>
    <sheet name="Aruandesse2016" sheetId="20" r:id="rId3"/>
    <sheet name="Aruandesse2015" sheetId="2" r:id="rId4"/>
  </sheets>
  <definedNames>
    <definedName name="DF_GRID_1">#REF!</definedName>
    <definedName name="DF_GRID_1_1">#REF!</definedName>
    <definedName name="DF_GRID_1_2">#REF!</definedName>
    <definedName name="SAPBEXhrIndnt" hidden="1">"Wide"</definedName>
    <definedName name="SAPsysID" hidden="1">"708C5W7SBKP804JT78WJ0JNKI"</definedName>
    <definedName name="SAPwbID" hidden="1">"ARS"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1" l="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7" i="21"/>
  <c r="M29" i="21" l="1"/>
  <c r="L29" i="21"/>
  <c r="M28" i="21"/>
  <c r="L28" i="21"/>
  <c r="M27" i="21"/>
  <c r="L27" i="21"/>
  <c r="M26" i="21"/>
  <c r="L26" i="21"/>
  <c r="M25" i="21"/>
  <c r="L25" i="21"/>
  <c r="M24" i="21"/>
  <c r="L24" i="21"/>
  <c r="M23" i="21"/>
  <c r="L23" i="21"/>
  <c r="M22" i="21"/>
  <c r="L22" i="21"/>
  <c r="M21" i="21"/>
  <c r="L21" i="21"/>
  <c r="M20" i="21"/>
  <c r="L20" i="21"/>
  <c r="M19" i="21"/>
  <c r="L19" i="21"/>
  <c r="M18" i="21"/>
  <c r="L18" i="21"/>
  <c r="M17" i="21"/>
  <c r="L17" i="21"/>
  <c r="M16" i="21"/>
  <c r="L16" i="21"/>
  <c r="M15" i="21"/>
  <c r="L15" i="21"/>
  <c r="M14" i="21"/>
  <c r="L14" i="21"/>
  <c r="M13" i="21"/>
  <c r="L13" i="21"/>
  <c r="M12" i="21"/>
  <c r="L12" i="21"/>
  <c r="M11" i="21"/>
  <c r="L11" i="21"/>
  <c r="M10" i="21"/>
  <c r="L10" i="21"/>
  <c r="M9" i="21"/>
  <c r="L9" i="21"/>
  <c r="M8" i="21"/>
  <c r="L8" i="21"/>
  <c r="M7" i="21"/>
  <c r="L7" i="21"/>
  <c r="E28" i="20" l="1"/>
  <c r="F28" i="20" s="1"/>
  <c r="D28" i="20"/>
  <c r="E15" i="20"/>
  <c r="D15" i="20"/>
  <c r="E10" i="20"/>
  <c r="E29" i="20" s="1"/>
  <c r="D10" i="20"/>
  <c r="F13" i="20"/>
  <c r="F17" i="20"/>
  <c r="F25" i="20"/>
  <c r="F27" i="20"/>
  <c r="F7" i="20"/>
  <c r="F26" i="20"/>
  <c r="F24" i="20"/>
  <c r="F23" i="20"/>
  <c r="F22" i="20"/>
  <c r="F21" i="20"/>
  <c r="F20" i="20"/>
  <c r="F19" i="20"/>
  <c r="F18" i="20"/>
  <c r="F16" i="20"/>
  <c r="F14" i="20"/>
  <c r="F12" i="20"/>
  <c r="F11" i="20"/>
  <c r="F9" i="20"/>
  <c r="F8" i="20"/>
  <c r="H26" i="21" l="1"/>
  <c r="H22" i="21"/>
  <c r="H18" i="21"/>
  <c r="H16" i="21"/>
  <c r="H13" i="21"/>
  <c r="H11" i="21"/>
  <c r="H27" i="21"/>
  <c r="H25" i="21"/>
  <c r="H23" i="21"/>
  <c r="H19" i="21"/>
  <c r="H15" i="21"/>
  <c r="H12" i="21"/>
  <c r="H9" i="21"/>
  <c r="H24" i="21"/>
  <c r="H20" i="21"/>
  <c r="H8" i="21"/>
  <c r="H28" i="21"/>
  <c r="H21" i="21"/>
  <c r="H17" i="21"/>
  <c r="H14" i="21"/>
  <c r="H10" i="21"/>
  <c r="H7" i="21"/>
  <c r="D29" i="20"/>
  <c r="F29" i="20"/>
  <c r="G27" i="20" s="1"/>
  <c r="F15" i="20"/>
  <c r="F10" i="20"/>
  <c r="F10" i="2"/>
  <c r="F15" i="2"/>
  <c r="F28" i="2"/>
  <c r="G23" i="20" l="1"/>
  <c r="G24" i="20"/>
  <c r="G26" i="20"/>
  <c r="G11" i="20"/>
  <c r="G19" i="20"/>
  <c r="G25" i="20"/>
  <c r="G20" i="20"/>
  <c r="G17" i="20"/>
  <c r="G9" i="20"/>
  <c r="G12" i="20"/>
  <c r="G16" i="20"/>
  <c r="G18" i="20"/>
  <c r="G15" i="20"/>
  <c r="G7" i="20"/>
  <c r="G22" i="20"/>
  <c r="G8" i="20"/>
  <c r="G21" i="20"/>
  <c r="G13" i="20"/>
  <c r="G28" i="20"/>
  <c r="G14" i="20"/>
  <c r="G10" i="20"/>
  <c r="F29" i="2"/>
  <c r="F11" i="2"/>
  <c r="F19" i="2"/>
  <c r="F14" i="2"/>
  <c r="F9" i="2"/>
  <c r="F22" i="2"/>
  <c r="F13" i="2"/>
  <c r="F8" i="2"/>
  <c r="F7" i="2"/>
  <c r="F25" i="2"/>
  <c r="F21" i="2"/>
  <c r="F17" i="2"/>
  <c r="F12" i="2"/>
  <c r="F26" i="2"/>
  <c r="F18" i="2"/>
  <c r="F27" i="2"/>
  <c r="F23" i="2"/>
  <c r="F24" i="2"/>
  <c r="F20" i="2"/>
  <c r="F16" i="2"/>
  <c r="G8" i="2" l="1"/>
  <c r="G12" i="2"/>
  <c r="G16" i="2"/>
  <c r="G20" i="2"/>
  <c r="G24" i="2"/>
  <c r="G28" i="2"/>
  <c r="G10" i="2"/>
  <c r="G18" i="2"/>
  <c r="G26" i="2"/>
  <c r="G15" i="2"/>
  <c r="G23" i="2"/>
  <c r="G9" i="2"/>
  <c r="G13" i="2"/>
  <c r="G17" i="2"/>
  <c r="G21" i="2"/>
  <c r="G25" i="2"/>
  <c r="G7" i="2"/>
  <c r="G14" i="2"/>
  <c r="G22" i="2"/>
  <c r="G11" i="2"/>
  <c r="G19" i="2"/>
  <c r="G27" i="2"/>
</calcChain>
</file>

<file path=xl/sharedStrings.xml><?xml version="1.0" encoding="utf-8"?>
<sst xmlns="http://schemas.openxmlformats.org/spreadsheetml/2006/main" count="101" uniqueCount="62">
  <si>
    <t xml:space="preserve">Kirurgia indikaator 2: Päevakirurgia osakaal kubemesonga operatsioonidel 
</t>
  </si>
  <si>
    <t>Haiglaliik</t>
  </si>
  <si>
    <t>PERH</t>
  </si>
  <si>
    <t>TLH</t>
  </si>
  <si>
    <t>TÜK</t>
  </si>
  <si>
    <t>piirkH</t>
  </si>
  <si>
    <t>ITK</t>
  </si>
  <si>
    <t>LTKH</t>
  </si>
  <si>
    <t>IVKH</t>
  </si>
  <si>
    <t>PH</t>
  </si>
  <si>
    <t>Hiiumaa</t>
  </si>
  <si>
    <t>Jõgeva</t>
  </si>
  <si>
    <t>Järva</t>
  </si>
  <si>
    <t>Kures</t>
  </si>
  <si>
    <t>Lõuna</t>
  </si>
  <si>
    <t>Lääne</t>
  </si>
  <si>
    <t>Narva</t>
  </si>
  <si>
    <t>Rapla</t>
  </si>
  <si>
    <t>Valga</t>
  </si>
  <si>
    <t>Vilj</t>
  </si>
  <si>
    <t>Põlva</t>
  </si>
  <si>
    <t>üldH</t>
  </si>
  <si>
    <t>Piirkondlikud</t>
  </si>
  <si>
    <t>Keskhaiglad</t>
  </si>
  <si>
    <t>Üldhaiglad</t>
  </si>
  <si>
    <t>Rakvere</t>
  </si>
  <si>
    <t>Kokku:</t>
  </si>
  <si>
    <t>Haigla</t>
  </si>
  <si>
    <t>keskH</t>
  </si>
  <si>
    <t>2015.a.
teostatud
plaanilised kubemesonga op, kordi</t>
  </si>
  <si>
    <t>2015.a.
päevakirurgias teostatud
plaanilised kubemesonga op, kordi</t>
  </si>
  <si>
    <t>2015.a.
päevakirurgias
teostatud
plaanilised kubemesonga op %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</si>
  <si>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</si>
  <si>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</si>
  <si>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</si>
  <si>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</si>
  <si>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</si>
  <si>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Põhja-Eesti Regionaalhaigla</t>
  </si>
  <si>
    <t>Tallinna Lastehaigla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</si>
  <si>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</si>
  <si>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</si>
  <si>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</si>
  <si>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</si>
  <si>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</si>
  <si>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</si>
  <si>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</si>
  <si>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</si>
  <si>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</si>
  <si>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</si>
  <si>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</si>
  <si>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</si>
  <si>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</si>
  <si>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</si>
  <si>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</si>
  <si>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</si>
  <si>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</si>
  <si>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2017.a plaanilised kubemesonga operatsioonid, arv</t>
  </si>
  <si>
    <t>2017.a
päevakirurgias teostatud
plaanilised kubemesonga operatsioonid, arv</t>
  </si>
  <si>
    <t>2017.a
päevakirurgias
teostatud
plaanilised kubemesonga operatsioonid, osakaal</t>
  </si>
  <si>
    <t>2016.a
plaanilised kubemesonga operatsioonid, arv</t>
  </si>
  <si>
    <t>2016.a
päevakirurgias teostatud
plaanilised kubemesonga operatsioonid, arv</t>
  </si>
  <si>
    <t>2016.a
päevakirurgias
teostatud
plaanilised kubemesonga operatsioonid, osakaal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</si>
</sst>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3">
    <xf numFmtId="0" fontId="0" fillId="0" borderId="0"/>
    <xf numFmtId="0" fontId="3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4" applyNumberFormat="0" applyAlignment="0" applyProtection="0"/>
    <xf numFmtId="0" fontId="15" fillId="15" borderId="5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4" applyNumberFormat="0" applyAlignment="0" applyProtection="0"/>
    <xf numFmtId="0" fontId="21" fillId="0" borderId="9" applyNumberFormat="0" applyFill="0" applyAlignment="0" applyProtection="0"/>
    <xf numFmtId="0" fontId="21" fillId="21" borderId="0" applyNumberFormat="0" applyBorder="0" applyAlignment="0" applyProtection="0"/>
    <xf numFmtId="0" fontId="4" fillId="20" borderId="4" applyNumberFormat="0" applyFont="0" applyAlignment="0" applyProtection="0"/>
    <xf numFmtId="0" fontId="22" fillId="23" borderId="10" applyNumberFormat="0" applyAlignment="0" applyProtection="0"/>
    <xf numFmtId="4" fontId="4" fillId="27" borderId="4" applyNumberFormat="0" applyProtection="0">
      <alignment vertical="center"/>
    </xf>
    <xf numFmtId="4" fontId="25" fillId="28" borderId="4" applyNumberFormat="0" applyProtection="0">
      <alignment vertical="center"/>
    </xf>
    <xf numFmtId="4" fontId="4" fillId="28" borderId="4" applyNumberFormat="0" applyProtection="0">
      <alignment horizontal="left" vertical="center" indent="1"/>
    </xf>
    <xf numFmtId="0" fontId="8" fillId="27" borderId="11" applyNumberFormat="0" applyProtection="0">
      <alignment horizontal="left" vertical="top" indent="1"/>
    </xf>
    <xf numFmtId="4" fontId="4" fillId="29" borderId="4" applyNumberFormat="0" applyProtection="0">
      <alignment horizontal="left" vertical="center" indent="1"/>
    </xf>
    <xf numFmtId="4" fontId="4" fillId="30" borderId="4" applyNumberFormat="0" applyProtection="0">
      <alignment horizontal="right" vertical="center"/>
    </xf>
    <xf numFmtId="4" fontId="4" fillId="31" borderId="4" applyNumberFormat="0" applyProtection="0">
      <alignment horizontal="right" vertical="center"/>
    </xf>
    <xf numFmtId="4" fontId="4" fillId="32" borderId="12" applyNumberFormat="0" applyProtection="0">
      <alignment horizontal="right" vertical="center"/>
    </xf>
    <xf numFmtId="4" fontId="4" fillId="33" borderId="4" applyNumberFormat="0" applyProtection="0">
      <alignment horizontal="right" vertical="center"/>
    </xf>
    <xf numFmtId="4" fontId="4" fillId="34" borderId="4" applyNumberFormat="0" applyProtection="0">
      <alignment horizontal="right" vertical="center"/>
    </xf>
    <xf numFmtId="4" fontId="4" fillId="35" borderId="4" applyNumberFormat="0" applyProtection="0">
      <alignment horizontal="right" vertical="center"/>
    </xf>
    <xf numFmtId="4" fontId="4" fillId="36" borderId="4" applyNumberFormat="0" applyProtection="0">
      <alignment horizontal="right" vertical="center"/>
    </xf>
    <xf numFmtId="4" fontId="4" fillId="37" borderId="4" applyNumberFormat="0" applyProtection="0">
      <alignment horizontal="right" vertical="center"/>
    </xf>
    <xf numFmtId="4" fontId="4" fillId="38" borderId="4" applyNumberFormat="0" applyProtection="0">
      <alignment horizontal="right" vertical="center"/>
    </xf>
    <xf numFmtId="4" fontId="4" fillId="39" borderId="12" applyNumberFormat="0" applyProtection="0">
      <alignment horizontal="left" vertical="center" indent="1"/>
    </xf>
    <xf numFmtId="4" fontId="7" fillId="40" borderId="12" applyNumberFormat="0" applyProtection="0">
      <alignment horizontal="left" vertical="center" indent="1"/>
    </xf>
    <xf numFmtId="4" fontId="7" fillId="40" borderId="12" applyNumberFormat="0" applyProtection="0">
      <alignment horizontal="left" vertical="center" indent="1"/>
    </xf>
    <xf numFmtId="4" fontId="4" fillId="41" borderId="4" applyNumberFormat="0" applyProtection="0">
      <alignment horizontal="right" vertical="center"/>
    </xf>
    <xf numFmtId="4" fontId="4" fillId="42" borderId="12" applyNumberFormat="0" applyProtection="0">
      <alignment horizontal="left" vertical="center" indent="1"/>
    </xf>
    <xf numFmtId="4" fontId="4" fillId="41" borderId="12" applyNumberFormat="0" applyProtection="0">
      <alignment horizontal="left" vertical="center" indent="1"/>
    </xf>
    <xf numFmtId="0" fontId="4" fillId="43" borderId="4" applyNumberFormat="0" applyProtection="0">
      <alignment horizontal="left" vertical="center" indent="1"/>
    </xf>
    <xf numFmtId="0" fontId="4" fillId="40" borderId="11" applyNumberFormat="0" applyProtection="0">
      <alignment horizontal="left" vertical="top" indent="1"/>
    </xf>
    <xf numFmtId="0" fontId="4" fillId="44" borderId="4" applyNumberFormat="0" applyProtection="0">
      <alignment horizontal="left" vertical="center" indent="1"/>
    </xf>
    <xf numFmtId="0" fontId="4" fillId="41" borderId="11" applyNumberFormat="0" applyProtection="0">
      <alignment horizontal="left" vertical="top" indent="1"/>
    </xf>
    <xf numFmtId="0" fontId="4" fillId="45" borderId="4" applyNumberFormat="0" applyProtection="0">
      <alignment horizontal="left" vertical="center" indent="1"/>
    </xf>
    <xf numFmtId="0" fontId="4" fillId="45" borderId="11" applyNumberFormat="0" applyProtection="0">
      <alignment horizontal="left" vertical="top" indent="1"/>
    </xf>
    <xf numFmtId="0" fontId="4" fillId="42" borderId="4" applyNumberFormat="0" applyProtection="0">
      <alignment horizontal="left" vertical="center" indent="1"/>
    </xf>
    <xf numFmtId="0" fontId="4" fillId="42" borderId="11" applyNumberFormat="0" applyProtection="0">
      <alignment horizontal="left" vertical="top" indent="1"/>
    </xf>
    <xf numFmtId="0" fontId="4" fillId="46" borderId="13" applyNumberFormat="0">
      <protection locked="0"/>
    </xf>
    <xf numFmtId="0" fontId="5" fillId="40" borderId="14" applyBorder="0"/>
    <xf numFmtId="4" fontId="6" fillId="47" borderId="11" applyNumberFormat="0" applyProtection="0">
      <alignment vertical="center"/>
    </xf>
    <xf numFmtId="4" fontId="25" fillId="48" borderId="1" applyNumberFormat="0" applyProtection="0">
      <alignment vertical="center"/>
    </xf>
    <xf numFmtId="4" fontId="6" fillId="43" borderId="11" applyNumberFormat="0" applyProtection="0">
      <alignment horizontal="left" vertical="center" indent="1"/>
    </xf>
    <xf numFmtId="0" fontId="6" fillId="47" borderId="11" applyNumberFormat="0" applyProtection="0">
      <alignment horizontal="left" vertical="top" indent="1"/>
    </xf>
    <xf numFmtId="4" fontId="4" fillId="0" borderId="4" applyNumberFormat="0" applyProtection="0">
      <alignment horizontal="right" vertical="center"/>
    </xf>
    <xf numFmtId="4" fontId="25" fillId="49" borderId="4" applyNumberFormat="0" applyProtection="0">
      <alignment horizontal="right" vertical="center"/>
    </xf>
    <xf numFmtId="4" fontId="4" fillId="29" borderId="4" applyNumberFormat="0" applyProtection="0">
      <alignment horizontal="left" vertical="center" indent="1"/>
    </xf>
    <xf numFmtId="0" fontId="6" fillId="41" borderId="11" applyNumberFormat="0" applyProtection="0">
      <alignment horizontal="left" vertical="top" indent="1"/>
    </xf>
    <xf numFmtId="4" fontId="9" fillId="50" borderId="12" applyNumberFormat="0" applyProtection="0">
      <alignment horizontal="left" vertical="center" indent="1"/>
    </xf>
    <xf numFmtId="0" fontId="4" fillId="51" borderId="1"/>
    <xf numFmtId="4" fontId="10" fillId="46" borderId="4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31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9" fontId="32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NumberFormat="1"/>
    <xf numFmtId="0" fontId="27" fillId="0" borderId="1" xfId="0" applyFont="1" applyBorder="1"/>
    <xf numFmtId="9" fontId="0" fillId="0" borderId="1" xfId="0" applyNumberFormat="1" applyBorder="1"/>
    <xf numFmtId="9" fontId="27" fillId="0" borderId="1" xfId="0" applyNumberFormat="1" applyFont="1" applyBorder="1"/>
    <xf numFmtId="9" fontId="28" fillId="0" borderId="0" xfId="0" applyNumberFormat="1" applyFont="1"/>
    <xf numFmtId="9" fontId="28" fillId="0" borderId="0" xfId="0" applyNumberFormat="1" applyFont="1" applyAlignment="1">
      <alignment horizontal="left"/>
    </xf>
    <xf numFmtId="0" fontId="26" fillId="0" borderId="0" xfId="0" applyFont="1" applyAlignment="1">
      <alignment vertical="top" wrapText="1"/>
    </xf>
    <xf numFmtId="0" fontId="29" fillId="0" borderId="0" xfId="0" applyFont="1"/>
    <xf numFmtId="0" fontId="2" fillId="0" borderId="0" xfId="0" applyFont="1" applyAlignment="1">
      <alignment horizontal="left"/>
    </xf>
    <xf numFmtId="9" fontId="32" fillId="0" borderId="1" xfId="202" applyFont="1" applyBorder="1" applyAlignment="1">
      <alignment horizontal="right"/>
    </xf>
    <xf numFmtId="9" fontId="27" fillId="0" borderId="1" xfId="202" applyFont="1" applyBorder="1" applyAlignment="1">
      <alignment horizontal="right"/>
    </xf>
    <xf numFmtId="0" fontId="28" fillId="0" borderId="0" xfId="0" applyFont="1" applyBorder="1" applyAlignment="1">
      <alignment horizontal="center" wrapText="1"/>
    </xf>
    <xf numFmtId="164" fontId="28" fillId="0" borderId="0" xfId="0" applyNumberFormat="1" applyFont="1"/>
    <xf numFmtId="0" fontId="0" fillId="0" borderId="17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203">
    <cellStyle name="Accent1 - 20%" xfId="3"/>
    <cellStyle name="Accent1 - 40%" xfId="4"/>
    <cellStyle name="Accent1 - 60%" xfId="5"/>
    <cellStyle name="Accent1 10" xfId="128"/>
    <cellStyle name="Accent1 11" xfId="150"/>
    <cellStyle name="Accent1 12" xfId="151"/>
    <cellStyle name="Accent1 13" xfId="147"/>
    <cellStyle name="Accent1 14" xfId="153"/>
    <cellStyle name="Accent1 15" xfId="164"/>
    <cellStyle name="Accent1 16" xfId="165"/>
    <cellStyle name="Accent1 17" xfId="172"/>
    <cellStyle name="Accent1 18" xfId="178"/>
    <cellStyle name="Accent1 19" xfId="197"/>
    <cellStyle name="Accent1 2" xfId="2"/>
    <cellStyle name="Accent1 20" xfId="199"/>
    <cellStyle name="Accent1 21" xfId="201"/>
    <cellStyle name="Accent1 3" xfId="86"/>
    <cellStyle name="Accent1 4" xfId="116"/>
    <cellStyle name="Accent1 5" xfId="119"/>
    <cellStyle name="Accent1 6" xfId="121"/>
    <cellStyle name="Accent1 7" xfId="123"/>
    <cellStyle name="Accent1 8" xfId="125"/>
    <cellStyle name="Accent1 9" xfId="127"/>
    <cellStyle name="Accent2 - 20%" xfId="7"/>
    <cellStyle name="Accent2 - 40%" xfId="8"/>
    <cellStyle name="Accent2 - 60%" xfId="9"/>
    <cellStyle name="Accent2 10" xfId="130"/>
    <cellStyle name="Accent2 11" xfId="149"/>
    <cellStyle name="Accent2 12" xfId="129"/>
    <cellStyle name="Accent2 13" xfId="145"/>
    <cellStyle name="Accent2 14" xfId="154"/>
    <cellStyle name="Accent2 15" xfId="163"/>
    <cellStyle name="Accent2 16" xfId="166"/>
    <cellStyle name="Accent2 17" xfId="173"/>
    <cellStyle name="Accent2 18" xfId="179"/>
    <cellStyle name="Accent2 19" xfId="196"/>
    <cellStyle name="Accent2 2" xfId="6"/>
    <cellStyle name="Accent2 20" xfId="198"/>
    <cellStyle name="Accent2 21" xfId="200"/>
    <cellStyle name="Accent2 3" xfId="89"/>
    <cellStyle name="Accent2 4" xfId="114"/>
    <cellStyle name="Accent2 5" xfId="117"/>
    <cellStyle name="Accent2 6" xfId="120"/>
    <cellStyle name="Accent2 7" xfId="122"/>
    <cellStyle name="Accent2 8" xfId="124"/>
    <cellStyle name="Accent2 9" xfId="126"/>
    <cellStyle name="Accent3 - 20%" xfId="11"/>
    <cellStyle name="Accent3 - 40%" xfId="12"/>
    <cellStyle name="Accent3 - 60%" xfId="13"/>
    <cellStyle name="Accent3 10" xfId="132"/>
    <cellStyle name="Accent3 11" xfId="148"/>
    <cellStyle name="Accent3 12" xfId="131"/>
    <cellStyle name="Accent3 13" xfId="142"/>
    <cellStyle name="Accent3 14" xfId="155"/>
    <cellStyle name="Accent3 15" xfId="162"/>
    <cellStyle name="Accent3 16" xfId="167"/>
    <cellStyle name="Accent3 17" xfId="174"/>
    <cellStyle name="Accent3 18" xfId="181"/>
    <cellStyle name="Accent3 19" xfId="194"/>
    <cellStyle name="Accent3 2" xfId="10"/>
    <cellStyle name="Accent3 20" xfId="180"/>
    <cellStyle name="Accent3 21" xfId="195"/>
    <cellStyle name="Accent3 3" xfId="92"/>
    <cellStyle name="Accent3 4" xfId="111"/>
    <cellStyle name="Accent3 5" xfId="90"/>
    <cellStyle name="Accent3 6" xfId="113"/>
    <cellStyle name="Accent3 7" xfId="87"/>
    <cellStyle name="Accent3 8" xfId="115"/>
    <cellStyle name="Accent3 9" xfId="118"/>
    <cellStyle name="Accent4 - 20%" xfId="15"/>
    <cellStyle name="Accent4 - 40%" xfId="16"/>
    <cellStyle name="Accent4 - 60%" xfId="17"/>
    <cellStyle name="Accent4 10" xfId="134"/>
    <cellStyle name="Accent4 11" xfId="146"/>
    <cellStyle name="Accent4 12" xfId="133"/>
    <cellStyle name="Accent4 13" xfId="141"/>
    <cellStyle name="Accent4 14" xfId="156"/>
    <cellStyle name="Accent4 15" xfId="161"/>
    <cellStyle name="Accent4 16" xfId="168"/>
    <cellStyle name="Accent4 17" xfId="175"/>
    <cellStyle name="Accent4 18" xfId="183"/>
    <cellStyle name="Accent4 19" xfId="192"/>
    <cellStyle name="Accent4 2" xfId="14"/>
    <cellStyle name="Accent4 20" xfId="182"/>
    <cellStyle name="Accent4 21" xfId="193"/>
    <cellStyle name="Accent4 3" xfId="94"/>
    <cellStyle name="Accent4 4" xfId="109"/>
    <cellStyle name="Accent4 5" xfId="93"/>
    <cellStyle name="Accent4 6" xfId="110"/>
    <cellStyle name="Accent4 7" xfId="91"/>
    <cellStyle name="Accent4 8" xfId="112"/>
    <cellStyle name="Accent4 9" xfId="88"/>
    <cellStyle name="Accent5 - 20%" xfId="19"/>
    <cellStyle name="Accent5 - 40%" xfId="20"/>
    <cellStyle name="Accent5 - 60%" xfId="21"/>
    <cellStyle name="Accent5 10" xfId="135"/>
    <cellStyle name="Accent5 11" xfId="144"/>
    <cellStyle name="Accent5 12" xfId="136"/>
    <cellStyle name="Accent5 13" xfId="140"/>
    <cellStyle name="Accent5 14" xfId="157"/>
    <cellStyle name="Accent5 15" xfId="160"/>
    <cellStyle name="Accent5 16" xfId="169"/>
    <cellStyle name="Accent5 17" xfId="176"/>
    <cellStyle name="Accent5 18" xfId="185"/>
    <cellStyle name="Accent5 19" xfId="190"/>
    <cellStyle name="Accent5 2" xfId="18"/>
    <cellStyle name="Accent5 20" xfId="184"/>
    <cellStyle name="Accent5 21" xfId="191"/>
    <cellStyle name="Accent5 3" xfId="98"/>
    <cellStyle name="Accent5 4" xfId="106"/>
    <cellStyle name="Accent5 5" xfId="97"/>
    <cellStyle name="Accent5 6" xfId="107"/>
    <cellStyle name="Accent5 7" xfId="96"/>
    <cellStyle name="Accent5 8" xfId="108"/>
    <cellStyle name="Accent5 9" xfId="95"/>
    <cellStyle name="Accent6 - 20%" xfId="23"/>
    <cellStyle name="Accent6 - 40%" xfId="24"/>
    <cellStyle name="Accent6 - 60%" xfId="25"/>
    <cellStyle name="Accent6 10" xfId="137"/>
    <cellStyle name="Accent6 11" xfId="143"/>
    <cellStyle name="Accent6 12" xfId="138"/>
    <cellStyle name="Accent6 13" xfId="139"/>
    <cellStyle name="Accent6 14" xfId="158"/>
    <cellStyle name="Accent6 15" xfId="159"/>
    <cellStyle name="Accent6 16" xfId="170"/>
    <cellStyle name="Accent6 17" xfId="177"/>
    <cellStyle name="Accent6 18" xfId="186"/>
    <cellStyle name="Accent6 19" xfId="189"/>
    <cellStyle name="Accent6 2" xfId="22"/>
    <cellStyle name="Accent6 20" xfId="187"/>
    <cellStyle name="Accent6 21" xfId="188"/>
    <cellStyle name="Accent6 3" xfId="99"/>
    <cellStyle name="Accent6 4" xfId="105"/>
    <cellStyle name="Accent6 5" xfId="100"/>
    <cellStyle name="Accent6 6" xfId="104"/>
    <cellStyle name="Accent6 7" xfId="101"/>
    <cellStyle name="Accent6 8" xfId="103"/>
    <cellStyle name="Accent6 9" xfId="102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3" xfId="152"/>
    <cellStyle name="Normal 4" xfId="171"/>
    <cellStyle name="Note 2" xfId="40"/>
    <cellStyle name="Output 2" xfId="41"/>
    <cellStyle name="Percent" xfId="202" builtinId="5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2" defaultPivotStyle="PivotStyleLight16"/>
  <colors>
    <mruColors>
      <color rgb="FFCBDB2A"/>
      <color rgb="FFF99D27"/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586279975872575E-2"/>
          <c:y val="1.6684291792162846E-2"/>
          <c:w val="0.90895629350679008"/>
          <c:h val="0.4917525577324876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Aruandesse2017!$F$3:$F$6</c:f>
              <c:strCache>
                <c:ptCount val="4"/>
                <c:pt idx="0">
                  <c:v>2017.a
päevakirurgias
teostatud
plaanilised kubemesonga operatsioonid,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D491-4090-A917-E4E4A6BF8DB4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D491-4090-A917-E4E4A6BF8DB4}"/>
              </c:ext>
            </c:extLst>
          </c:dPt>
          <c:dPt>
            <c:idx val="11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algn="ctr" rotWithShape="0">
                  <a:srgbClr val="5B9BD5"/>
                </a:outerShdw>
                <a:softEdge rad="0"/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D491-4090-A917-E4E4A6BF8DB4}"/>
              </c:ext>
            </c:extLst>
          </c:dPt>
          <c:dPt>
            <c:idx val="19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D491-4090-A917-E4E4A6BF8DB4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Aruandesse2017!$M$7:$M$28</c15:sqref>
                    </c15:fullRef>
                  </c:ext>
                </c:extLst>
                <c:f>(Aruandesse2017!$M$7:$M$15,Aruandesse2017!$M$18:$M$28)</c:f>
                <c:numCache>
                  <c:formatCode>General</c:formatCode>
                  <c:ptCount val="20"/>
                  <c:pt idx="0">
                    <c:v>4.1758454106280207E-2</c:v>
                  </c:pt>
                  <c:pt idx="1">
                    <c:v>0.20931578947368429</c:v>
                  </c:pt>
                  <c:pt idx="2">
                    <c:v>6.6431924882629168E-2</c:v>
                  </c:pt>
                  <c:pt idx="3">
                    <c:v>4.2963553530751653E-2</c:v>
                  </c:pt>
                  <c:pt idx="4">
                    <c:v>5.5307053941908713E-2</c:v>
                  </c:pt>
                  <c:pt idx="5">
                    <c:v>2.1000000000000019E-2</c:v>
                  </c:pt>
                  <c:pt idx="6">
                    <c:v>7.7256198347107508E-2</c:v>
                  </c:pt>
                  <c:pt idx="7">
                    <c:v>8.7764705882352967E-2</c:v>
                  </c:pt>
                  <c:pt idx="8">
                    <c:v>3.5101604278074849E-2</c:v>
                  </c:pt>
                  <c:pt idx="9">
                    <c:v>0.11533333333333334</c:v>
                  </c:pt>
                  <c:pt idx="10">
                    <c:v>0.14444444444444446</c:v>
                  </c:pt>
                  <c:pt idx="11">
                    <c:v>0.12550877192982457</c:v>
                  </c:pt>
                  <c:pt idx="12">
                    <c:v>0.2312727272727273</c:v>
                  </c:pt>
                  <c:pt idx="13">
                    <c:v>6.392307692307686E-2</c:v>
                  </c:pt>
                  <c:pt idx="14">
                    <c:v>0.14277358490566039</c:v>
                  </c:pt>
                  <c:pt idx="15">
                    <c:v>0.10377551020408164</c:v>
                  </c:pt>
                  <c:pt idx="16">
                    <c:v>0.2063636363636363</c:v>
                  </c:pt>
                  <c:pt idx="17">
                    <c:v>0</c:v>
                  </c:pt>
                  <c:pt idx="18">
                    <c:v>0.10094736842105267</c:v>
                  </c:pt>
                  <c:pt idx="19">
                    <c:v>4.6089552238806009E-2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Aruandesse2017!$L$7:$L$28</c15:sqref>
                    </c15:fullRef>
                  </c:ext>
                </c:extLst>
                <c:f>(Aruandesse2017!$L$7:$L$15,Aruandesse2017!$L$18:$L$28)</c:f>
                <c:numCache>
                  <c:formatCode>General</c:formatCode>
                  <c:ptCount val="20"/>
                  <c:pt idx="0">
                    <c:v>5.5241545893719768E-2</c:v>
                  </c:pt>
                  <c:pt idx="1">
                    <c:v>0.20068421052631574</c:v>
                  </c:pt>
                  <c:pt idx="2">
                    <c:v>6.6568075117370895E-2</c:v>
                  </c:pt>
                  <c:pt idx="3">
                    <c:v>4.6036446469248316E-2</c:v>
                  </c:pt>
                  <c:pt idx="4">
                    <c:v>6.169294605809128E-2</c:v>
                  </c:pt>
                  <c:pt idx="5">
                    <c:v>0.16099999999999998</c:v>
                  </c:pt>
                  <c:pt idx="6">
                    <c:v>9.0743801652892531E-2</c:v>
                  </c:pt>
                  <c:pt idx="7">
                    <c:v>8.5235294117647076E-2</c:v>
                  </c:pt>
                  <c:pt idx="8">
                    <c:v>3.5898395721925103E-2</c:v>
                  </c:pt>
                  <c:pt idx="9">
                    <c:v>6.4666666666666678E-2</c:v>
                  </c:pt>
                  <c:pt idx="10">
                    <c:v>4.5555555555555551E-2</c:v>
                  </c:pt>
                  <c:pt idx="11">
                    <c:v>0.13849122807017539</c:v>
                  </c:pt>
                  <c:pt idx="12">
                    <c:v>0.15672727272727272</c:v>
                  </c:pt>
                  <c:pt idx="13">
                    <c:v>0.18907692307692314</c:v>
                  </c:pt>
                  <c:pt idx="14">
                    <c:v>0.12822641509433963</c:v>
                  </c:pt>
                  <c:pt idx="15">
                    <c:v>4.0224489795918361E-2</c:v>
                  </c:pt>
                  <c:pt idx="16">
                    <c:v>0.16663636363636364</c:v>
                  </c:pt>
                  <c:pt idx="17">
                    <c:v>0.10899999999999999</c:v>
                  </c:pt>
                  <c:pt idx="18">
                    <c:v>0.1180526315789473</c:v>
                  </c:pt>
                  <c:pt idx="19">
                    <c:v>4.4910447761194017E-2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Aruandesse2017!$A$7:$C$28</c15:sqref>
                  </c15:fullRef>
                </c:ext>
              </c:extLst>
              <c:f>(Aruandesse2017!$A$7:$C$15,Aruandesse2017!$A$18:$C$28)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Ida-Viru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Põlva Haigla</c:v>
                  </c:pt>
                  <c:pt idx="14">
                    <c:v>Narva Haigla</c:v>
                  </c:pt>
                  <c:pt idx="15">
                    <c:v>Rakvere Haigla</c:v>
                  </c:pt>
                  <c:pt idx="16">
                    <c:v>Raplamaa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Aruandesse2017!$F$7:$F$28</c15:sqref>
                  </c15:fullRef>
                </c:ext>
              </c:extLst>
              <c:f>(Aruandesse2017!$F$7:$F$15,Aruandesse2017!$F$18:$F$28)</c:f>
              <c:numCache>
                <c:formatCode>0%</c:formatCode>
                <c:ptCount val="20"/>
                <c:pt idx="0">
                  <c:v>0.85024154589371981</c:v>
                </c:pt>
                <c:pt idx="1">
                  <c:v>0.47368421052631576</c:v>
                </c:pt>
                <c:pt idx="2">
                  <c:v>0.48356807511737088</c:v>
                </c:pt>
                <c:pt idx="3">
                  <c:v>0.6560364464692483</c:v>
                </c:pt>
                <c:pt idx="4">
                  <c:v>0.7136929460580913</c:v>
                </c:pt>
                <c:pt idx="5">
                  <c:v>0.47199999999999998</c:v>
                </c:pt>
                <c:pt idx="6">
                  <c:v>0.71074380165289253</c:v>
                </c:pt>
                <c:pt idx="7">
                  <c:v>0.46323529411764708</c:v>
                </c:pt>
                <c:pt idx="8">
                  <c:v>0.58689839572192515</c:v>
                </c:pt>
                <c:pt idx="9">
                  <c:v>0.11666666666666667</c:v>
                </c:pt>
                <c:pt idx="10">
                  <c:v>5.5555555555555552E-2</c:v>
                </c:pt>
                <c:pt idx="11">
                  <c:v>0.59649122807017541</c:v>
                </c:pt>
                <c:pt idx="12">
                  <c:v>0.27272727272727271</c:v>
                </c:pt>
                <c:pt idx="13">
                  <c:v>0.92307692307692313</c:v>
                </c:pt>
                <c:pt idx="14">
                  <c:v>0.39622641509433965</c:v>
                </c:pt>
                <c:pt idx="15">
                  <c:v>6.1224489795918366E-2</c:v>
                </c:pt>
                <c:pt idx="16">
                  <c:v>0.36363636363636365</c:v>
                </c:pt>
                <c:pt idx="17">
                  <c:v>1</c:v>
                </c:pt>
                <c:pt idx="18">
                  <c:v>0.67105263157894735</c:v>
                </c:pt>
                <c:pt idx="19">
                  <c:v>0.41791044776119401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91-4090-A917-E4E4A6BF8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1"/>
          <c:order val="1"/>
          <c:tx>
            <c:strRef>
              <c:f>Aruandesse2016!$F$3</c:f>
              <c:strCache>
                <c:ptCount val="1"/>
                <c:pt idx="0">
                  <c:v>2016.a
päevakirurgias
teostatud
plaanilised kubemesonga operatsioonid,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Aruandesse2017!$A$7:$C$28</c15:sqref>
                  </c15:fullRef>
                </c:ext>
              </c:extLst>
              <c:f>(Aruandesse2017!$A$7:$C$15,Aruandesse2017!$A$18:$C$28)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Ida-Viru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Põlva Haigla</c:v>
                  </c:pt>
                  <c:pt idx="14">
                    <c:v>Narva Haigla</c:v>
                  </c:pt>
                  <c:pt idx="15">
                    <c:v>Rakvere Haigla</c:v>
                  </c:pt>
                  <c:pt idx="16">
                    <c:v>Raplamaa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Aruandesse2016!$F$7:$F$28</c15:sqref>
                  </c15:fullRef>
                </c:ext>
              </c:extLst>
              <c:f>(Aruandesse2016!$F$7:$F$15,Aruandesse2016!$F$18:$F$28)</c:f>
              <c:numCache>
                <c:formatCode>0%</c:formatCode>
                <c:ptCount val="20"/>
                <c:pt idx="0">
                  <c:v>0.70186335403726707</c:v>
                </c:pt>
                <c:pt idx="1">
                  <c:v>0.71111111111111114</c:v>
                </c:pt>
                <c:pt idx="2">
                  <c:v>0.5714285714285714</c:v>
                </c:pt>
                <c:pt idx="3">
                  <c:v>0.64175257731958768</c:v>
                </c:pt>
                <c:pt idx="4">
                  <c:v>0.76870748299319724</c:v>
                </c:pt>
                <c:pt idx="5">
                  <c:v>0.42279411764705882</c:v>
                </c:pt>
                <c:pt idx="6">
                  <c:v>0.580952380952381</c:v>
                </c:pt>
                <c:pt idx="7">
                  <c:v>0.22068965517241379</c:v>
                </c:pt>
                <c:pt idx="8">
                  <c:v>0.53186274509803921</c:v>
                </c:pt>
                <c:pt idx="9">
                  <c:v>0.10638297872340426</c:v>
                </c:pt>
                <c:pt idx="10">
                  <c:v>0</c:v>
                </c:pt>
                <c:pt idx="11">
                  <c:v>0.51063829787234039</c:v>
                </c:pt>
                <c:pt idx="12">
                  <c:v>0</c:v>
                </c:pt>
                <c:pt idx="13">
                  <c:v>0.88235294117647056</c:v>
                </c:pt>
                <c:pt idx="14">
                  <c:v>0.12</c:v>
                </c:pt>
                <c:pt idx="15">
                  <c:v>1.6949152542372881E-2</c:v>
                </c:pt>
                <c:pt idx="16">
                  <c:v>0.10344827586206896</c:v>
                </c:pt>
                <c:pt idx="17">
                  <c:v>1</c:v>
                </c:pt>
                <c:pt idx="18">
                  <c:v>0.53731343283582089</c:v>
                </c:pt>
                <c:pt idx="19">
                  <c:v>0.29012345679012347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491-4090-A917-E4E4A6BF8DB4}"/>
            </c:ext>
          </c:extLst>
        </c:ser>
        <c:ser>
          <c:idx val="2"/>
          <c:order val="2"/>
          <c:tx>
            <c:v>2017 HVA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Aruandesse2017!$A$7:$C$28</c15:sqref>
                  </c15:fullRef>
                </c:ext>
              </c:extLst>
              <c:f>(Aruandesse2017!$A$7:$C$15,Aruandesse2017!$A$18:$C$28)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Ida-Viru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Põlva Haigla</c:v>
                  </c:pt>
                  <c:pt idx="14">
                    <c:v>Narva Haigla</c:v>
                  </c:pt>
                  <c:pt idx="15">
                    <c:v>Rakvere Haigla</c:v>
                  </c:pt>
                  <c:pt idx="16">
                    <c:v>Raplamaa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Aruandesse2017!$H$7:$H$28</c15:sqref>
                  </c15:fullRef>
                </c:ext>
              </c:extLst>
              <c:f>(Aruandesse2017!$H$7:$H$15,Aruandesse2017!$H$18:$H$28)</c:f>
              <c:numCache>
                <c:formatCode>0%</c:formatCode>
                <c:ptCount val="20"/>
                <c:pt idx="0">
                  <c:v>0.55736714975845414</c:v>
                </c:pt>
                <c:pt idx="1">
                  <c:v>0.55736714975845414</c:v>
                </c:pt>
                <c:pt idx="2">
                  <c:v>0.55736714975845414</c:v>
                </c:pt>
                <c:pt idx="3">
                  <c:v>0.55736714975845414</c:v>
                </c:pt>
                <c:pt idx="4">
                  <c:v>0.55736714975845414</c:v>
                </c:pt>
                <c:pt idx="5">
                  <c:v>0.55736714975845414</c:v>
                </c:pt>
                <c:pt idx="6">
                  <c:v>0.55736714975845414</c:v>
                </c:pt>
                <c:pt idx="7">
                  <c:v>0.55736714975845414</c:v>
                </c:pt>
                <c:pt idx="8">
                  <c:v>0.55736714975845414</c:v>
                </c:pt>
                <c:pt idx="9">
                  <c:v>0.55736714975845414</c:v>
                </c:pt>
                <c:pt idx="10">
                  <c:v>0.55736714975845414</c:v>
                </c:pt>
                <c:pt idx="11">
                  <c:v>0.55736714975845414</c:v>
                </c:pt>
                <c:pt idx="12">
                  <c:v>0.55736714975845414</c:v>
                </c:pt>
                <c:pt idx="13">
                  <c:v>0.55736714975845414</c:v>
                </c:pt>
                <c:pt idx="14">
                  <c:v>0.55736714975845414</c:v>
                </c:pt>
                <c:pt idx="15">
                  <c:v>0.55736714975845414</c:v>
                </c:pt>
                <c:pt idx="16">
                  <c:v>0.55736714975845414</c:v>
                </c:pt>
                <c:pt idx="17">
                  <c:v>0.55736714975845414</c:v>
                </c:pt>
                <c:pt idx="18">
                  <c:v>0.55736714975845414</c:v>
                </c:pt>
                <c:pt idx="19">
                  <c:v>0.55736714975845414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491-4090-A917-E4E4A6BF8DB4}"/>
            </c:ext>
          </c:extLst>
        </c:ser>
        <c:ser>
          <c:idx val="4"/>
          <c:order val="3"/>
          <c:tx>
            <c:v>2016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Aruandesse2017!$A$7:$C$28</c15:sqref>
                  </c15:fullRef>
                </c:ext>
              </c:extLst>
              <c:f>(Aruandesse2017!$A$7:$C$15,Aruandesse2017!$A$18:$C$28)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Ida-Viru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Põlva Haigla</c:v>
                  </c:pt>
                  <c:pt idx="14">
                    <c:v>Narva Haigla</c:v>
                  </c:pt>
                  <c:pt idx="15">
                    <c:v>Rakvere Haigla</c:v>
                  </c:pt>
                  <c:pt idx="16">
                    <c:v>Raplamaa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Aruandesse2016!$G$7:$G$28</c15:sqref>
                  </c15:fullRef>
                </c:ext>
              </c:extLst>
              <c:f>(Aruandesse2016!$G$7:$G$15,Aruandesse2016!$G$18:$G$28)</c:f>
              <c:numCache>
                <c:formatCode>0%</c:formatCode>
                <c:ptCount val="20"/>
                <c:pt idx="0">
                  <c:v>0.48757396449704143</c:v>
                </c:pt>
                <c:pt idx="1">
                  <c:v>0.48757396449704143</c:v>
                </c:pt>
                <c:pt idx="2">
                  <c:v>0.48757396449704143</c:v>
                </c:pt>
                <c:pt idx="3">
                  <c:v>0.48757396449704143</c:v>
                </c:pt>
                <c:pt idx="4">
                  <c:v>0.48757396449704143</c:v>
                </c:pt>
                <c:pt idx="5">
                  <c:v>0.48757396449704143</c:v>
                </c:pt>
                <c:pt idx="6">
                  <c:v>0.48757396449704143</c:v>
                </c:pt>
                <c:pt idx="7">
                  <c:v>0.48757396449704143</c:v>
                </c:pt>
                <c:pt idx="8">
                  <c:v>0.48757396449704143</c:v>
                </c:pt>
                <c:pt idx="9">
                  <c:v>0.48757396449704143</c:v>
                </c:pt>
                <c:pt idx="10">
                  <c:v>0.48757396449704143</c:v>
                </c:pt>
                <c:pt idx="11">
                  <c:v>0.48757396449704143</c:v>
                </c:pt>
                <c:pt idx="12">
                  <c:v>0.48757396449704143</c:v>
                </c:pt>
                <c:pt idx="13">
                  <c:v>0.48757396449704143</c:v>
                </c:pt>
                <c:pt idx="14">
                  <c:v>0.48757396449704143</c:v>
                </c:pt>
                <c:pt idx="15">
                  <c:v>0.48757396449704143</c:v>
                </c:pt>
                <c:pt idx="16">
                  <c:v>0.48757396449704143</c:v>
                </c:pt>
                <c:pt idx="17">
                  <c:v>0.48757396449704143</c:v>
                </c:pt>
                <c:pt idx="18">
                  <c:v>0.48757396449704143</c:v>
                </c:pt>
                <c:pt idx="19">
                  <c:v>0.48757396449704143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491-4090-A917-E4E4A6BF8DB4}"/>
            </c:ext>
          </c:extLst>
        </c:ser>
        <c:ser>
          <c:idx val="0"/>
          <c:order val="4"/>
          <c:tx>
            <c:v>Indikaatori eesmärk (70%)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Aruandesse2017!$A$7:$C$28</c15:sqref>
                  </c15:fullRef>
                </c:ext>
              </c:extLst>
              <c:f>(Aruandesse2017!$A$7:$C$15,Aruandesse2017!$A$18:$C$28)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Ida-Viru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Põlva Haigla</c:v>
                  </c:pt>
                  <c:pt idx="14">
                    <c:v>Narva Haigla</c:v>
                  </c:pt>
                  <c:pt idx="15">
                    <c:v>Rakvere Haigla</c:v>
                  </c:pt>
                  <c:pt idx="16">
                    <c:v>Raplamaa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Aruandesse2017!$I$7:$I$28</c15:sqref>
                  </c15:fullRef>
                </c:ext>
              </c:extLst>
              <c:f>(Aruandesse2017!$I$7:$I$15,Aruandesse2017!$I$18:$I$28)</c:f>
              <c:numCache>
                <c:formatCode>0%</c:formatCode>
                <c:ptCount val="20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491-4090-A917-E4E4A6BF8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0284279682431001E-2"/>
          <c:y val="0.88589397776981671"/>
          <c:w val="0.97977783211881131"/>
          <c:h val="0.11410602223018329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Aruandesse2016!$F$3:$F$6</c:f>
              <c:strCache>
                <c:ptCount val="4"/>
                <c:pt idx="0">
                  <c:v>2016.a
päevakirurgias
teostatud
plaanilised kubemesonga operatsioonid,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7AB9-4D21-A2AC-EDC9936D4BBC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7AB9-4D21-A2AC-EDC9936D4BBC}"/>
              </c:ext>
            </c:extLst>
          </c:dPt>
          <c:dPt>
            <c:idx val="13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algn="ctr" rotWithShape="0">
                  <a:srgbClr val="5B9BD5"/>
                </a:outerShdw>
                <a:softEdge rad="0"/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904E-4593-8C5B-52688F1E44F3}"/>
              </c:ext>
            </c:extLst>
          </c:dPt>
          <c:dPt>
            <c:idx val="21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7AB9-4D21-A2AC-EDC9936D4BBC}"/>
              </c:ext>
            </c:extLst>
          </c:dPt>
          <c:cat>
            <c:multiLvlStrRef>
              <c:f>Aruandesse2016!$A$7:$C$28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Põlva</c:v>
                  </c:pt>
                  <c:pt idx="16">
                    <c:v>Narva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Aruandesse2016!$F$7:$F$28</c:f>
              <c:numCache>
                <c:formatCode>0%</c:formatCode>
                <c:ptCount val="22"/>
                <c:pt idx="0">
                  <c:v>0.70186335403726707</c:v>
                </c:pt>
                <c:pt idx="1">
                  <c:v>0.71111111111111114</c:v>
                </c:pt>
                <c:pt idx="2">
                  <c:v>0.5714285714285714</c:v>
                </c:pt>
                <c:pt idx="3">
                  <c:v>0.64175257731958768</c:v>
                </c:pt>
                <c:pt idx="4">
                  <c:v>0.76870748299319724</c:v>
                </c:pt>
                <c:pt idx="5">
                  <c:v>0.42279411764705882</c:v>
                </c:pt>
                <c:pt idx="6">
                  <c:v>0.580952380952381</c:v>
                </c:pt>
                <c:pt idx="7">
                  <c:v>0.22068965517241379</c:v>
                </c:pt>
                <c:pt idx="8">
                  <c:v>0.53186274509803921</c:v>
                </c:pt>
                <c:pt idx="9">
                  <c:v>0</c:v>
                </c:pt>
                <c:pt idx="10">
                  <c:v>0</c:v>
                </c:pt>
                <c:pt idx="11">
                  <c:v>0.10638297872340426</c:v>
                </c:pt>
                <c:pt idx="12">
                  <c:v>0</c:v>
                </c:pt>
                <c:pt idx="13">
                  <c:v>0.51063829787234039</c:v>
                </c:pt>
                <c:pt idx="14">
                  <c:v>0</c:v>
                </c:pt>
                <c:pt idx="15">
                  <c:v>0.88235294117647056</c:v>
                </c:pt>
                <c:pt idx="16">
                  <c:v>0.12</c:v>
                </c:pt>
                <c:pt idx="17">
                  <c:v>1.6949152542372881E-2</c:v>
                </c:pt>
                <c:pt idx="18">
                  <c:v>0.10344827586206896</c:v>
                </c:pt>
                <c:pt idx="19">
                  <c:v>1</c:v>
                </c:pt>
                <c:pt idx="20">
                  <c:v>0.53731343283582089</c:v>
                </c:pt>
                <c:pt idx="21">
                  <c:v>0.29012345679012347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B9-4D21-A2AC-EDC9936D4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Aruandesse2016!$A$7:$C$28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Põlva</c:v>
                  </c:pt>
                  <c:pt idx="16">
                    <c:v>Narva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Aruandesse2016!$G$7:$G$28</c:f>
              <c:numCache>
                <c:formatCode>0%</c:formatCode>
                <c:ptCount val="22"/>
                <c:pt idx="0">
                  <c:v>0.48757396449704143</c:v>
                </c:pt>
                <c:pt idx="1">
                  <c:v>0.48757396449704143</c:v>
                </c:pt>
                <c:pt idx="2">
                  <c:v>0.48757396449704143</c:v>
                </c:pt>
                <c:pt idx="3">
                  <c:v>0.48757396449704143</c:v>
                </c:pt>
                <c:pt idx="4">
                  <c:v>0.48757396449704143</c:v>
                </c:pt>
                <c:pt idx="5">
                  <c:v>0.48757396449704143</c:v>
                </c:pt>
                <c:pt idx="6">
                  <c:v>0.48757396449704143</c:v>
                </c:pt>
                <c:pt idx="7">
                  <c:v>0.48757396449704143</c:v>
                </c:pt>
                <c:pt idx="8">
                  <c:v>0.48757396449704143</c:v>
                </c:pt>
                <c:pt idx="9">
                  <c:v>0.48757396449704143</c:v>
                </c:pt>
                <c:pt idx="10">
                  <c:v>0.48757396449704143</c:v>
                </c:pt>
                <c:pt idx="11">
                  <c:v>0.48757396449704143</c:v>
                </c:pt>
                <c:pt idx="12">
                  <c:v>0.48757396449704143</c:v>
                </c:pt>
                <c:pt idx="13">
                  <c:v>0.48757396449704143</c:v>
                </c:pt>
                <c:pt idx="14">
                  <c:v>0.48757396449704143</c:v>
                </c:pt>
                <c:pt idx="15">
                  <c:v>0.48757396449704143</c:v>
                </c:pt>
                <c:pt idx="16">
                  <c:v>0.48757396449704143</c:v>
                </c:pt>
                <c:pt idx="17">
                  <c:v>0.48757396449704143</c:v>
                </c:pt>
                <c:pt idx="18">
                  <c:v>0.48757396449704143</c:v>
                </c:pt>
                <c:pt idx="19">
                  <c:v>0.48757396449704143</c:v>
                </c:pt>
                <c:pt idx="20">
                  <c:v>0.48757396449704143</c:v>
                </c:pt>
                <c:pt idx="21">
                  <c:v>0.48757396449704143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AB9-4D21-A2AC-EDC9936D4BBC}"/>
            </c:ext>
          </c:extLst>
        </c:ser>
        <c:ser>
          <c:idx val="1"/>
          <c:order val="2"/>
          <c:tx>
            <c:strRef>
              <c:f>Aruandesse2015!$F$3</c:f>
              <c:strCache>
                <c:ptCount val="1"/>
                <c:pt idx="0">
                  <c:v>2015.a.
päevakirurgias
teostatud
plaanilised kubemesonga op %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Aruandesse2016!$A$7:$C$28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Põlva</c:v>
                  </c:pt>
                  <c:pt idx="16">
                    <c:v>Narva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Aruandesse2015!$F$7:$F$28</c:f>
              <c:numCache>
                <c:formatCode>0%</c:formatCode>
                <c:ptCount val="22"/>
                <c:pt idx="0">
                  <c:v>0.63030303030303025</c:v>
                </c:pt>
                <c:pt idx="1">
                  <c:v>0.45238095238095238</c:v>
                </c:pt>
                <c:pt idx="2">
                  <c:v>0.47639484978540775</c:v>
                </c:pt>
                <c:pt idx="3">
                  <c:v>0.53181818181818186</c:v>
                </c:pt>
                <c:pt idx="4">
                  <c:v>0.65413533834586468</c:v>
                </c:pt>
                <c:pt idx="5">
                  <c:v>0.20618556701030927</c:v>
                </c:pt>
                <c:pt idx="6">
                  <c:v>0.5495495495495496</c:v>
                </c:pt>
                <c:pt idx="7">
                  <c:v>8.3333333333333329E-2</c:v>
                </c:pt>
                <c:pt idx="8">
                  <c:v>0.30625000000000002</c:v>
                </c:pt>
                <c:pt idx="9">
                  <c:v>0</c:v>
                </c:pt>
                <c:pt idx="10">
                  <c:v>0.22222222222222221</c:v>
                </c:pt>
                <c:pt idx="11">
                  <c:v>0</c:v>
                </c:pt>
                <c:pt idx="12">
                  <c:v>0</c:v>
                </c:pt>
                <c:pt idx="13">
                  <c:v>0.52500000000000002</c:v>
                </c:pt>
                <c:pt idx="14">
                  <c:v>0</c:v>
                </c:pt>
                <c:pt idx="15">
                  <c:v>0.94736842105263153</c:v>
                </c:pt>
                <c:pt idx="16">
                  <c:v>1.4285714285714285E-2</c:v>
                </c:pt>
                <c:pt idx="17">
                  <c:v>0</c:v>
                </c:pt>
                <c:pt idx="18">
                  <c:v>4.5454545454545456E-2</c:v>
                </c:pt>
                <c:pt idx="19">
                  <c:v>0.92307692307692313</c:v>
                </c:pt>
                <c:pt idx="20">
                  <c:v>0.52307692307692311</c:v>
                </c:pt>
                <c:pt idx="21">
                  <c:v>0.39673913043478259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04E-4593-8C5B-52688F1E44F3}"/>
            </c:ext>
          </c:extLst>
        </c:ser>
        <c:ser>
          <c:idx val="4"/>
          <c:order val="3"/>
          <c:tx>
            <c:v>2015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Aruandesse2016!$A$7:$C$28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Põlva</c:v>
                  </c:pt>
                  <c:pt idx="16">
                    <c:v>Narva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Aruandesse2015!$G$7:$G$28</c:f>
              <c:numCache>
                <c:formatCode>0%</c:formatCode>
                <c:ptCount val="22"/>
                <c:pt idx="0">
                  <c:v>0.38950892857142855</c:v>
                </c:pt>
                <c:pt idx="1">
                  <c:v>0.38950892857142855</c:v>
                </c:pt>
                <c:pt idx="2">
                  <c:v>0.38950892857142855</c:v>
                </c:pt>
                <c:pt idx="3">
                  <c:v>0.38950892857142855</c:v>
                </c:pt>
                <c:pt idx="4">
                  <c:v>0.38950892857142855</c:v>
                </c:pt>
                <c:pt idx="5">
                  <c:v>0.38950892857142855</c:v>
                </c:pt>
                <c:pt idx="6">
                  <c:v>0.38950892857142855</c:v>
                </c:pt>
                <c:pt idx="7">
                  <c:v>0.38950892857142855</c:v>
                </c:pt>
                <c:pt idx="8">
                  <c:v>0.38950892857142855</c:v>
                </c:pt>
                <c:pt idx="9">
                  <c:v>0.38950892857142855</c:v>
                </c:pt>
                <c:pt idx="10">
                  <c:v>0.38950892857142855</c:v>
                </c:pt>
                <c:pt idx="11">
                  <c:v>0.38950892857142855</c:v>
                </c:pt>
                <c:pt idx="12">
                  <c:v>0.38950892857142855</c:v>
                </c:pt>
                <c:pt idx="13">
                  <c:v>0.38950892857142855</c:v>
                </c:pt>
                <c:pt idx="14">
                  <c:v>0.38950892857142855</c:v>
                </c:pt>
                <c:pt idx="15">
                  <c:v>0.38950892857142855</c:v>
                </c:pt>
                <c:pt idx="16">
                  <c:v>0.38950892857142855</c:v>
                </c:pt>
                <c:pt idx="17">
                  <c:v>0.38950892857142855</c:v>
                </c:pt>
                <c:pt idx="18">
                  <c:v>0.38950892857142855</c:v>
                </c:pt>
                <c:pt idx="19">
                  <c:v>0.38950892857142855</c:v>
                </c:pt>
                <c:pt idx="20">
                  <c:v>0.38950892857142855</c:v>
                </c:pt>
                <c:pt idx="21">
                  <c:v>0.38950892857142855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04E-4593-8C5B-52688F1E44F3}"/>
            </c:ext>
          </c:extLst>
        </c:ser>
        <c:ser>
          <c:idx val="0"/>
          <c:order val="4"/>
          <c:tx>
            <c:v>Indikaatori eesmärk</c:v>
          </c:tx>
          <c:marker>
            <c:symbol val="none"/>
          </c:marker>
          <c:cat>
            <c:multiLvlStrRef>
              <c:f>Aruandesse2016!$A$7:$C$28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Põlva</c:v>
                  </c:pt>
                  <c:pt idx="16">
                    <c:v>Narva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Aruandesse2016!$H$7:$H$28</c:f>
              <c:numCache>
                <c:formatCode>0%</c:formatCode>
                <c:ptCount val="22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AB9-4D21-A2AC-EDC9936D4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95391090002638557"/>
          <c:h val="0.1140356947401387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Aruandesse2015!$F$3:$F$6</c:f>
              <c:strCache>
                <c:ptCount val="4"/>
                <c:pt idx="0">
                  <c:v>2015.a.
päevakirurgias
teostatud
plaanilised kubemesonga op %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F85-4FA8-A0EC-1050733C33F8}"/>
              </c:ext>
            </c:extLst>
          </c:dPt>
          <c:dPt>
            <c:idx val="8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F85-4FA8-A0EC-1050733C33F8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F85-4FA8-A0EC-1050733C33F8}"/>
              </c:ext>
            </c:extLst>
          </c:dPt>
          <c:cat>
            <c:multiLvlStrRef>
              <c:f>Aruandesse2015!$A$7:$C$28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Põlva</c:v>
                  </c:pt>
                  <c:pt idx="16">
                    <c:v>Narva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Aruandesse2015!$F$7:$F$28</c:f>
              <c:numCache>
                <c:formatCode>0%</c:formatCode>
                <c:ptCount val="22"/>
                <c:pt idx="0">
                  <c:v>0.63030303030303025</c:v>
                </c:pt>
                <c:pt idx="1">
                  <c:v>0.45238095238095238</c:v>
                </c:pt>
                <c:pt idx="2">
                  <c:v>0.47639484978540775</c:v>
                </c:pt>
                <c:pt idx="3">
                  <c:v>0.53181818181818186</c:v>
                </c:pt>
                <c:pt idx="4">
                  <c:v>0.65413533834586468</c:v>
                </c:pt>
                <c:pt idx="5">
                  <c:v>0.20618556701030927</c:v>
                </c:pt>
                <c:pt idx="6">
                  <c:v>0.5495495495495496</c:v>
                </c:pt>
                <c:pt idx="7">
                  <c:v>8.3333333333333329E-2</c:v>
                </c:pt>
                <c:pt idx="8">
                  <c:v>0.30625000000000002</c:v>
                </c:pt>
                <c:pt idx="9">
                  <c:v>0</c:v>
                </c:pt>
                <c:pt idx="10">
                  <c:v>0.22222222222222221</c:v>
                </c:pt>
                <c:pt idx="11">
                  <c:v>0</c:v>
                </c:pt>
                <c:pt idx="12">
                  <c:v>0</c:v>
                </c:pt>
                <c:pt idx="13">
                  <c:v>0.52500000000000002</c:v>
                </c:pt>
                <c:pt idx="14">
                  <c:v>0</c:v>
                </c:pt>
                <c:pt idx="15">
                  <c:v>0.94736842105263153</c:v>
                </c:pt>
                <c:pt idx="16">
                  <c:v>1.4285714285714285E-2</c:v>
                </c:pt>
                <c:pt idx="17">
                  <c:v>0</c:v>
                </c:pt>
                <c:pt idx="18">
                  <c:v>4.5454545454545456E-2</c:v>
                </c:pt>
                <c:pt idx="19">
                  <c:v>0.92307692307692313</c:v>
                </c:pt>
                <c:pt idx="20">
                  <c:v>0.52307692307692311</c:v>
                </c:pt>
                <c:pt idx="21">
                  <c:v>0.39673913043478259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85-4FA8-A0EC-1050733C3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Aruandesse2015!$A$7:$C$28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Põlva</c:v>
                  </c:pt>
                  <c:pt idx="16">
                    <c:v>Narva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Aruandesse2015!$G$7:$G$28</c:f>
              <c:numCache>
                <c:formatCode>0%</c:formatCode>
                <c:ptCount val="22"/>
                <c:pt idx="0">
                  <c:v>0.38950892857142855</c:v>
                </c:pt>
                <c:pt idx="1">
                  <c:v>0.38950892857142855</c:v>
                </c:pt>
                <c:pt idx="2">
                  <c:v>0.38950892857142855</c:v>
                </c:pt>
                <c:pt idx="3">
                  <c:v>0.38950892857142855</c:v>
                </c:pt>
                <c:pt idx="4">
                  <c:v>0.38950892857142855</c:v>
                </c:pt>
                <c:pt idx="5">
                  <c:v>0.38950892857142855</c:v>
                </c:pt>
                <c:pt idx="6">
                  <c:v>0.38950892857142855</c:v>
                </c:pt>
                <c:pt idx="7">
                  <c:v>0.38950892857142855</c:v>
                </c:pt>
                <c:pt idx="8">
                  <c:v>0.38950892857142855</c:v>
                </c:pt>
                <c:pt idx="9">
                  <c:v>0.38950892857142855</c:v>
                </c:pt>
                <c:pt idx="10">
                  <c:v>0.38950892857142855</c:v>
                </c:pt>
                <c:pt idx="11">
                  <c:v>0.38950892857142855</c:v>
                </c:pt>
                <c:pt idx="12">
                  <c:v>0.38950892857142855</c:v>
                </c:pt>
                <c:pt idx="13">
                  <c:v>0.38950892857142855</c:v>
                </c:pt>
                <c:pt idx="14">
                  <c:v>0.38950892857142855</c:v>
                </c:pt>
                <c:pt idx="15">
                  <c:v>0.38950892857142855</c:v>
                </c:pt>
                <c:pt idx="16">
                  <c:v>0.38950892857142855</c:v>
                </c:pt>
                <c:pt idx="17">
                  <c:v>0.38950892857142855</c:v>
                </c:pt>
                <c:pt idx="18">
                  <c:v>0.38950892857142855</c:v>
                </c:pt>
                <c:pt idx="19">
                  <c:v>0.38950892857142855</c:v>
                </c:pt>
                <c:pt idx="20">
                  <c:v>0.38950892857142855</c:v>
                </c:pt>
                <c:pt idx="21">
                  <c:v>0.38950892857142855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F85-4FA8-A0EC-1050733C33F8}"/>
            </c:ext>
          </c:extLst>
        </c:ser>
        <c:ser>
          <c:idx val="0"/>
          <c:order val="2"/>
          <c:tx>
            <c:v>Indikaatori eesmärk</c:v>
          </c:tx>
          <c:marker>
            <c:symbol val="none"/>
          </c:marker>
          <c:cat>
            <c:multiLvlStrRef>
              <c:f>Aruandesse2015!$A$7:$C$28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Põlva</c:v>
                  </c:pt>
                  <c:pt idx="16">
                    <c:v>Narva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Aruandesse2015!$H$7:$H$28</c:f>
              <c:numCache>
                <c:formatCode>0%</c:formatCode>
                <c:ptCount val="22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586-4CBC-AC5B-618FF2480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65270174561513139"/>
          <c:h val="0.1140356947401387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600075</xdr:colOff>
      <xdr:row>25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4867275" cy="477202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Kirurgia indikaator 2: Päevakirurgia osakaal kubemesonga operatsioonidel.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Nimetus: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Päevakirurgia osakaal kubemesonga operatsioonidel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p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eriood: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-31.12.201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7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päevaravi (raviteenuse tüüp 19)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Diagnoos: RHK K40.2 või RHK K40.9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Raviarvel märgitud NCSP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JAB10 või JAB11 või JAB20 või JAB30 või JAB96 või JAB97 koodid ja plaanilise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protseduuri</a:t>
          </a:r>
          <a:r>
            <a:rPr lang="et-EE" sz="12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kood ZXD10.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Kuna kõik haiglad ei märgi plaanilise protseduuri koodi, siis arvestatud plaaniliseks kõik operatsiooni arved, millel 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on kood ZXD10 ja/või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ei olnud vältimatu raviarve tunnust.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Patsiendi vanus: kõik vanusegrupid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 päevakirurgia osakaalu plaanilistel kubemesonga operatsioonidel.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Kui ühel raviarvel oli rohkem kui üks kirjeldatud JAB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koodidest, siis seda on arvesse võetud kui eraldi ravijuhtu.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>
              <a:latin typeface="Times New Roman" panose="02020603050405020304" pitchFamily="18" charset="0"/>
              <a:cs typeface="Times New Roman" panose="02020603050405020304" pitchFamily="18" charset="0"/>
            </a:rPr>
            <a:t>"Aruandesse"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on aruandes oleva indikaatori joonis koos andmetega.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371474</xdr:colOff>
      <xdr:row>3</xdr:row>
      <xdr:rowOff>180973</xdr:rowOff>
    </xdr:from>
    <xdr:to>
      <xdr:col>20</xdr:col>
      <xdr:colOff>104774</xdr:colOff>
      <xdr:row>29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8D8454-8D51-454D-93DE-0F8562AF52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2</xdr:row>
      <xdr:rowOff>123824</xdr:rowOff>
    </xdr:from>
    <xdr:to>
      <xdr:col>18</xdr:col>
      <xdr:colOff>390525</xdr:colOff>
      <xdr:row>27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D2DD95-839A-4D80-B49F-714F64BAA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</xdr:row>
      <xdr:rowOff>114299</xdr:rowOff>
    </xdr:from>
    <xdr:to>
      <xdr:col>18</xdr:col>
      <xdr:colOff>333375</xdr:colOff>
      <xdr:row>27</xdr:row>
      <xdr:rowOff>104775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29"/>
  <sheetViews>
    <sheetView zoomScaleNormal="100" workbookViewId="0">
      <selection activeCell="J10" sqref="J10"/>
    </sheetView>
  </sheetViews>
  <sheetFormatPr defaultRowHeight="15" x14ac:dyDescent="0.25"/>
  <sheetData>
    <row r="10" spans="10:10" x14ac:dyDescent="0.25">
      <c r="J10" s="10"/>
    </row>
    <row r="24" spans="1:7" ht="15" customHeight="1" x14ac:dyDescent="0.25">
      <c r="A24" s="9"/>
      <c r="B24" s="9"/>
      <c r="C24" s="9"/>
      <c r="D24" s="9"/>
      <c r="E24" s="9"/>
      <c r="F24" s="9"/>
      <c r="G24" s="9"/>
    </row>
    <row r="25" spans="1:7" ht="15" customHeight="1" x14ac:dyDescent="0.25">
      <c r="A25" s="9"/>
      <c r="B25" s="9"/>
      <c r="C25" s="9"/>
      <c r="D25" s="9"/>
      <c r="E25" s="9"/>
      <c r="F25" s="9"/>
      <c r="G25" s="9"/>
    </row>
    <row r="26" spans="1:7" ht="15" customHeight="1" x14ac:dyDescent="0.25">
      <c r="A26" s="9"/>
      <c r="B26" s="9"/>
      <c r="C26" s="9"/>
      <c r="D26" s="9"/>
      <c r="E26" s="9"/>
      <c r="F26" s="9"/>
      <c r="G26" s="9"/>
    </row>
    <row r="27" spans="1:7" ht="15" customHeight="1" x14ac:dyDescent="0.25">
      <c r="A27" s="9"/>
      <c r="B27" s="9"/>
      <c r="C27" s="9"/>
      <c r="D27" s="9"/>
      <c r="E27" s="9"/>
      <c r="F27" s="9"/>
      <c r="G27" s="9"/>
    </row>
    <row r="28" spans="1:7" ht="15" customHeight="1" x14ac:dyDescent="0.25">
      <c r="A28" s="9"/>
      <c r="B28" s="9"/>
      <c r="C28" s="9"/>
      <c r="D28" s="9"/>
      <c r="E28" s="9"/>
      <c r="F28" s="9"/>
      <c r="G28" s="9"/>
    </row>
    <row r="29" spans="1:7" ht="18.75" customHeight="1" x14ac:dyDescent="0.25">
      <c r="A29" s="9"/>
      <c r="B29" s="9"/>
      <c r="C29" s="9"/>
      <c r="D29" s="9"/>
      <c r="E29" s="9"/>
      <c r="F29" s="9"/>
      <c r="G29" s="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W20" sqref="W20"/>
    </sheetView>
  </sheetViews>
  <sheetFormatPr defaultRowHeight="15" x14ac:dyDescent="0.25"/>
  <cols>
    <col min="4" max="4" width="16.85546875" bestFit="1" customWidth="1"/>
    <col min="5" max="5" width="22.5703125" customWidth="1"/>
    <col min="6" max="6" width="23.7109375" customWidth="1"/>
    <col min="7" max="7" width="16" customWidth="1"/>
    <col min="9" max="9" width="9.28515625" customWidth="1"/>
  </cols>
  <sheetData>
    <row r="1" spans="1:13" x14ac:dyDescent="0.25">
      <c r="A1" s="23" t="s">
        <v>0</v>
      </c>
      <c r="B1" s="24"/>
      <c r="C1" s="24"/>
      <c r="D1" s="24"/>
      <c r="E1" s="24"/>
      <c r="F1" s="24"/>
      <c r="G1" s="11"/>
    </row>
    <row r="3" spans="1:13" x14ac:dyDescent="0.25">
      <c r="A3" s="19" t="s">
        <v>1</v>
      </c>
      <c r="B3" s="19"/>
      <c r="C3" s="19" t="s">
        <v>27</v>
      </c>
      <c r="D3" s="25" t="s">
        <v>56</v>
      </c>
      <c r="E3" s="25" t="s">
        <v>57</v>
      </c>
      <c r="F3" s="25" t="s">
        <v>58</v>
      </c>
      <c r="G3" s="18" t="s">
        <v>32</v>
      </c>
    </row>
    <row r="4" spans="1:13" x14ac:dyDescent="0.25">
      <c r="A4" s="19"/>
      <c r="B4" s="19"/>
      <c r="C4" s="19"/>
      <c r="D4" s="26"/>
      <c r="E4" s="26"/>
      <c r="F4" s="26"/>
      <c r="G4" s="18"/>
    </row>
    <row r="5" spans="1:13" x14ac:dyDescent="0.25">
      <c r="A5" s="19"/>
      <c r="B5" s="19"/>
      <c r="C5" s="19"/>
      <c r="D5" s="26"/>
      <c r="E5" s="26"/>
      <c r="F5" s="26"/>
      <c r="G5" s="18"/>
    </row>
    <row r="6" spans="1:13" ht="39" customHeight="1" x14ac:dyDescent="0.25">
      <c r="A6" s="19"/>
      <c r="B6" s="19"/>
      <c r="C6" s="19"/>
      <c r="D6" s="26"/>
      <c r="E6" s="26"/>
      <c r="F6" s="26"/>
      <c r="G6" s="18"/>
      <c r="J6" s="14" t="s">
        <v>33</v>
      </c>
      <c r="K6" s="14" t="s">
        <v>34</v>
      </c>
      <c r="L6" s="14" t="s">
        <v>35</v>
      </c>
      <c r="M6" s="14" t="s">
        <v>36</v>
      </c>
    </row>
    <row r="7" spans="1:13" x14ac:dyDescent="0.25">
      <c r="A7" s="19" t="s">
        <v>22</v>
      </c>
      <c r="B7" s="19"/>
      <c r="C7" s="16" t="s">
        <v>37</v>
      </c>
      <c r="D7" s="1">
        <v>207</v>
      </c>
      <c r="E7" s="1">
        <v>176</v>
      </c>
      <c r="F7" s="5">
        <v>0.85024154589371981</v>
      </c>
      <c r="G7" s="12" t="str">
        <f>ROUND(J7*100,0)&amp;-ROUND(K7*100,0)&amp;"%"</f>
        <v>80-89%</v>
      </c>
      <c r="H7" s="7">
        <f>$F$29</f>
        <v>0.55736714975845414</v>
      </c>
      <c r="I7" s="8">
        <v>0.7</v>
      </c>
      <c r="J7" s="15">
        <v>0.79500000000000004</v>
      </c>
      <c r="K7" s="15">
        <v>0.89200000000000002</v>
      </c>
      <c r="L7" s="15">
        <f>F7-J7</f>
        <v>5.5241545893719768E-2</v>
      </c>
      <c r="M7" s="15">
        <f>K7-F7</f>
        <v>4.1758454106280207E-2</v>
      </c>
    </row>
    <row r="8" spans="1:13" x14ac:dyDescent="0.25">
      <c r="A8" s="19"/>
      <c r="B8" s="19"/>
      <c r="C8" s="17" t="s">
        <v>38</v>
      </c>
      <c r="D8" s="1">
        <v>19</v>
      </c>
      <c r="E8" s="1">
        <v>9</v>
      </c>
      <c r="F8" s="5">
        <v>0.47368421052631576</v>
      </c>
      <c r="G8" s="12" t="str">
        <f t="shared" ref="G8:G29" si="0">ROUND(J8*100,0)&amp;-ROUND(K8*100,0)&amp;"%"</f>
        <v>27-68%</v>
      </c>
      <c r="H8" s="7">
        <f t="shared" ref="H8:H28" si="1">$F$29</f>
        <v>0.55736714975845414</v>
      </c>
      <c r="I8" s="8">
        <v>0.7</v>
      </c>
      <c r="J8" s="15">
        <v>0.27300000000000002</v>
      </c>
      <c r="K8" s="15">
        <v>0.68300000000000005</v>
      </c>
      <c r="L8" s="15">
        <f t="shared" ref="L8:L29" si="2">F8-J8</f>
        <v>0.20068421052631574</v>
      </c>
      <c r="M8" s="15">
        <f t="shared" ref="M8:M29" si="3">K8-F8</f>
        <v>0.20931578947368429</v>
      </c>
    </row>
    <row r="9" spans="1:13" x14ac:dyDescent="0.25">
      <c r="A9" s="19"/>
      <c r="B9" s="19"/>
      <c r="C9" s="17" t="s">
        <v>39</v>
      </c>
      <c r="D9" s="1">
        <v>213</v>
      </c>
      <c r="E9" s="1">
        <v>103</v>
      </c>
      <c r="F9" s="5">
        <v>0.48356807511737088</v>
      </c>
      <c r="G9" s="12" t="str">
        <f t="shared" si="0"/>
        <v>42-55%</v>
      </c>
      <c r="H9" s="7">
        <f t="shared" si="1"/>
        <v>0.55736714975845414</v>
      </c>
      <c r="I9" s="8">
        <v>0.7</v>
      </c>
      <c r="J9" s="15">
        <v>0.41699999999999998</v>
      </c>
      <c r="K9" s="15">
        <v>0.55000000000000004</v>
      </c>
      <c r="L9" s="15">
        <f t="shared" si="2"/>
        <v>6.6568075117370895E-2</v>
      </c>
      <c r="M9" s="15">
        <f t="shared" si="3"/>
        <v>6.6431924882629168E-2</v>
      </c>
    </row>
    <row r="10" spans="1:13" x14ac:dyDescent="0.25">
      <c r="A10" s="19"/>
      <c r="B10" s="19"/>
      <c r="C10" s="4" t="s">
        <v>5</v>
      </c>
      <c r="D10" s="4">
        <v>439</v>
      </c>
      <c r="E10" s="4">
        <v>288</v>
      </c>
      <c r="F10" s="6">
        <v>0.6560364464692483</v>
      </c>
      <c r="G10" s="13" t="str">
        <f t="shared" si="0"/>
        <v>61-70%</v>
      </c>
      <c r="H10" s="7">
        <f t="shared" si="1"/>
        <v>0.55736714975845414</v>
      </c>
      <c r="I10" s="8">
        <v>0.7</v>
      </c>
      <c r="J10" s="15">
        <v>0.61</v>
      </c>
      <c r="K10" s="15">
        <v>0.69899999999999995</v>
      </c>
      <c r="L10" s="15">
        <f t="shared" si="2"/>
        <v>4.6036446469248316E-2</v>
      </c>
      <c r="M10" s="15">
        <f t="shared" si="3"/>
        <v>4.2963553530751653E-2</v>
      </c>
    </row>
    <row r="11" spans="1:13" x14ac:dyDescent="0.25">
      <c r="A11" s="19" t="s">
        <v>23</v>
      </c>
      <c r="B11" s="19"/>
      <c r="C11" s="17" t="s">
        <v>40</v>
      </c>
      <c r="D11" s="1">
        <v>241</v>
      </c>
      <c r="E11" s="1">
        <v>172</v>
      </c>
      <c r="F11" s="5">
        <v>0.7136929460580913</v>
      </c>
      <c r="G11" s="12" t="str">
        <f t="shared" si="0"/>
        <v>65-77%</v>
      </c>
      <c r="H11" s="7">
        <f t="shared" si="1"/>
        <v>0.55736714975845414</v>
      </c>
      <c r="I11" s="8">
        <v>0.7</v>
      </c>
      <c r="J11" s="15">
        <v>0.65200000000000002</v>
      </c>
      <c r="K11" s="15">
        <v>0.76900000000000002</v>
      </c>
      <c r="L11" s="15">
        <f t="shared" si="2"/>
        <v>6.169294605809128E-2</v>
      </c>
      <c r="M11" s="15">
        <f t="shared" si="3"/>
        <v>5.5307053941908713E-2</v>
      </c>
    </row>
    <row r="12" spans="1:13" x14ac:dyDescent="0.25">
      <c r="A12" s="19"/>
      <c r="B12" s="19"/>
      <c r="C12" s="17" t="s">
        <v>42</v>
      </c>
      <c r="D12" s="1">
        <v>250</v>
      </c>
      <c r="E12" s="1">
        <v>118</v>
      </c>
      <c r="F12" s="5">
        <v>0.47199999999999998</v>
      </c>
      <c r="G12" s="12" t="str">
        <f t="shared" si="0"/>
        <v>31-49%</v>
      </c>
      <c r="H12" s="7">
        <f t="shared" si="1"/>
        <v>0.55736714975845414</v>
      </c>
      <c r="I12" s="8">
        <v>0.7</v>
      </c>
      <c r="J12" s="15">
        <v>0.311</v>
      </c>
      <c r="K12" s="15">
        <v>0.49299999999999999</v>
      </c>
      <c r="L12" s="15">
        <f t="shared" si="2"/>
        <v>0.16099999999999998</v>
      </c>
      <c r="M12" s="15">
        <f t="shared" si="3"/>
        <v>2.1000000000000019E-2</v>
      </c>
    </row>
    <row r="13" spans="1:13" x14ac:dyDescent="0.25">
      <c r="A13" s="19"/>
      <c r="B13" s="19"/>
      <c r="C13" s="17" t="s">
        <v>41</v>
      </c>
      <c r="D13" s="1">
        <v>121</v>
      </c>
      <c r="E13" s="1">
        <v>86</v>
      </c>
      <c r="F13" s="5">
        <v>0.71074380165289253</v>
      </c>
      <c r="G13" s="12" t="str">
        <f t="shared" si="0"/>
        <v>62-79%</v>
      </c>
      <c r="H13" s="7">
        <f t="shared" si="1"/>
        <v>0.55736714975845414</v>
      </c>
      <c r="I13" s="8">
        <v>0.7</v>
      </c>
      <c r="J13" s="15">
        <v>0.62</v>
      </c>
      <c r="K13" s="15">
        <v>0.78800000000000003</v>
      </c>
      <c r="L13" s="15">
        <f t="shared" si="2"/>
        <v>9.0743801652892531E-2</v>
      </c>
      <c r="M13" s="15">
        <f t="shared" si="3"/>
        <v>7.7256198347107508E-2</v>
      </c>
    </row>
    <row r="14" spans="1:13" x14ac:dyDescent="0.25">
      <c r="A14" s="19"/>
      <c r="B14" s="19"/>
      <c r="C14" s="17" t="s">
        <v>43</v>
      </c>
      <c r="D14" s="1">
        <v>136</v>
      </c>
      <c r="E14" s="1">
        <v>63</v>
      </c>
      <c r="F14" s="5">
        <v>0.46323529411764708</v>
      </c>
      <c r="G14" s="12" t="str">
        <f t="shared" si="0"/>
        <v>38-55%</v>
      </c>
      <c r="H14" s="7">
        <f t="shared" si="1"/>
        <v>0.55736714975845414</v>
      </c>
      <c r="I14" s="8">
        <v>0.7</v>
      </c>
      <c r="J14" s="15">
        <v>0.378</v>
      </c>
      <c r="K14" s="15">
        <v>0.55100000000000005</v>
      </c>
      <c r="L14" s="15">
        <f t="shared" si="2"/>
        <v>8.5235294117647076E-2</v>
      </c>
      <c r="M14" s="15">
        <f t="shared" si="3"/>
        <v>8.7764705882352967E-2</v>
      </c>
    </row>
    <row r="15" spans="1:13" x14ac:dyDescent="0.25">
      <c r="A15" s="19"/>
      <c r="B15" s="19"/>
      <c r="C15" s="4" t="s">
        <v>28</v>
      </c>
      <c r="D15" s="4">
        <v>748</v>
      </c>
      <c r="E15" s="4">
        <v>439</v>
      </c>
      <c r="F15" s="6">
        <v>0.58689839572192515</v>
      </c>
      <c r="G15" s="13" t="str">
        <f t="shared" si="0"/>
        <v>55-62%</v>
      </c>
      <c r="H15" s="7">
        <f t="shared" si="1"/>
        <v>0.55736714975845414</v>
      </c>
      <c r="I15" s="8">
        <v>0.7</v>
      </c>
      <c r="J15" s="15">
        <v>0.55100000000000005</v>
      </c>
      <c r="K15" s="15">
        <v>0.622</v>
      </c>
      <c r="L15" s="15">
        <f t="shared" si="2"/>
        <v>3.5898395721925103E-2</v>
      </c>
      <c r="M15" s="15">
        <f t="shared" si="3"/>
        <v>3.5101604278074849E-2</v>
      </c>
    </row>
    <row r="16" spans="1:13" x14ac:dyDescent="0.25">
      <c r="A16" s="19" t="s">
        <v>24</v>
      </c>
      <c r="B16" s="19"/>
      <c r="C16" s="17" t="s">
        <v>44</v>
      </c>
      <c r="D16" s="1">
        <v>5</v>
      </c>
      <c r="E16" s="1">
        <v>0</v>
      </c>
      <c r="F16" s="5">
        <v>0</v>
      </c>
      <c r="G16" s="12" t="str">
        <f t="shared" si="0"/>
        <v>0-54%</v>
      </c>
      <c r="H16" s="7">
        <f t="shared" si="1"/>
        <v>0.55736714975845414</v>
      </c>
      <c r="I16" s="8">
        <v>0.7</v>
      </c>
      <c r="J16" s="15">
        <v>0</v>
      </c>
      <c r="K16" s="15">
        <v>0.53700000000000003</v>
      </c>
      <c r="L16" s="15">
        <f t="shared" si="2"/>
        <v>0</v>
      </c>
      <c r="M16" s="15">
        <f t="shared" si="3"/>
        <v>0.53700000000000003</v>
      </c>
    </row>
    <row r="17" spans="1:13" x14ac:dyDescent="0.25">
      <c r="A17" s="19"/>
      <c r="B17" s="19"/>
      <c r="C17" s="17" t="s">
        <v>45</v>
      </c>
      <c r="D17" s="1">
        <v>23</v>
      </c>
      <c r="E17" s="1">
        <v>0</v>
      </c>
      <c r="F17" s="5">
        <v>0</v>
      </c>
      <c r="G17" s="12" t="str">
        <f t="shared" si="0"/>
        <v>0-18%</v>
      </c>
      <c r="H17" s="7">
        <f t="shared" si="1"/>
        <v>0.55736714975845414</v>
      </c>
      <c r="I17" s="8">
        <v>0.7</v>
      </c>
      <c r="J17" s="15">
        <v>0</v>
      </c>
      <c r="K17" s="15">
        <v>0.17799999999999999</v>
      </c>
      <c r="L17" s="15">
        <f t="shared" si="2"/>
        <v>0</v>
      </c>
      <c r="M17" s="15">
        <f t="shared" si="3"/>
        <v>0.17799999999999999</v>
      </c>
    </row>
    <row r="18" spans="1:13" x14ac:dyDescent="0.25">
      <c r="A18" s="19"/>
      <c r="B18" s="19"/>
      <c r="C18" s="17" t="s">
        <v>46</v>
      </c>
      <c r="D18" s="1">
        <v>60</v>
      </c>
      <c r="E18" s="1">
        <v>7</v>
      </c>
      <c r="F18" s="5">
        <v>0.11666666666666667</v>
      </c>
      <c r="G18" s="12" t="str">
        <f t="shared" si="0"/>
        <v>5-23%</v>
      </c>
      <c r="H18" s="7">
        <f t="shared" si="1"/>
        <v>0.55736714975845414</v>
      </c>
      <c r="I18" s="8">
        <v>0.7</v>
      </c>
      <c r="J18" s="15">
        <v>5.1999999999999998E-2</v>
      </c>
      <c r="K18" s="15">
        <v>0.23200000000000001</v>
      </c>
      <c r="L18" s="15">
        <f t="shared" si="2"/>
        <v>6.4666666666666678E-2</v>
      </c>
      <c r="M18" s="15">
        <f t="shared" si="3"/>
        <v>0.11533333333333334</v>
      </c>
    </row>
    <row r="19" spans="1:13" x14ac:dyDescent="0.25">
      <c r="A19" s="19"/>
      <c r="B19" s="19"/>
      <c r="C19" s="17" t="s">
        <v>47</v>
      </c>
      <c r="D19" s="1">
        <v>36</v>
      </c>
      <c r="E19" s="1">
        <v>2</v>
      </c>
      <c r="F19" s="5">
        <v>5.5555555555555552E-2</v>
      </c>
      <c r="G19" s="12" t="str">
        <f t="shared" si="0"/>
        <v>1-20%</v>
      </c>
      <c r="H19" s="7">
        <f t="shared" si="1"/>
        <v>0.55736714975845414</v>
      </c>
      <c r="I19" s="8">
        <v>0.7</v>
      </c>
      <c r="J19" s="15">
        <v>0.01</v>
      </c>
      <c r="K19" s="15">
        <v>0.2</v>
      </c>
      <c r="L19" s="15">
        <f t="shared" si="2"/>
        <v>4.5555555555555551E-2</v>
      </c>
      <c r="M19" s="15">
        <f t="shared" si="3"/>
        <v>0.14444444444444446</v>
      </c>
    </row>
    <row r="20" spans="1:13" x14ac:dyDescent="0.25">
      <c r="A20" s="19"/>
      <c r="B20" s="19"/>
      <c r="C20" s="17" t="s">
        <v>48</v>
      </c>
      <c r="D20" s="1">
        <v>57</v>
      </c>
      <c r="E20" s="1">
        <v>34</v>
      </c>
      <c r="F20" s="5">
        <v>0.59649122807017541</v>
      </c>
      <c r="G20" s="12" t="str">
        <f t="shared" si="0"/>
        <v>46-72%</v>
      </c>
      <c r="H20" s="7">
        <f t="shared" si="1"/>
        <v>0.55736714975845414</v>
      </c>
      <c r="I20" s="8">
        <v>0.7</v>
      </c>
      <c r="J20" s="15">
        <v>0.45800000000000002</v>
      </c>
      <c r="K20" s="15">
        <v>0.72199999999999998</v>
      </c>
      <c r="L20" s="15">
        <f t="shared" si="2"/>
        <v>0.13849122807017539</v>
      </c>
      <c r="M20" s="15">
        <f t="shared" si="3"/>
        <v>0.12550877192982457</v>
      </c>
    </row>
    <row r="21" spans="1:13" x14ac:dyDescent="0.25">
      <c r="A21" s="19"/>
      <c r="B21" s="19"/>
      <c r="C21" s="17" t="s">
        <v>49</v>
      </c>
      <c r="D21" s="1">
        <v>22</v>
      </c>
      <c r="E21" s="1">
        <v>6</v>
      </c>
      <c r="F21" s="5">
        <v>0.27272727272727271</v>
      </c>
      <c r="G21" s="12" t="str">
        <f t="shared" si="0"/>
        <v>12-50%</v>
      </c>
      <c r="H21" s="7">
        <f t="shared" si="1"/>
        <v>0.55736714975845414</v>
      </c>
      <c r="I21" s="8">
        <v>0.7</v>
      </c>
      <c r="J21" s="15">
        <v>0.11600000000000001</v>
      </c>
      <c r="K21" s="15">
        <v>0.504</v>
      </c>
      <c r="L21" s="15">
        <f t="shared" si="2"/>
        <v>0.15672727272727272</v>
      </c>
      <c r="M21" s="15">
        <f t="shared" si="3"/>
        <v>0.2312727272727273</v>
      </c>
    </row>
    <row r="22" spans="1:13" x14ac:dyDescent="0.25">
      <c r="A22" s="19"/>
      <c r="B22" s="19"/>
      <c r="C22" s="17" t="s">
        <v>51</v>
      </c>
      <c r="D22" s="1">
        <v>26</v>
      </c>
      <c r="E22" s="1">
        <v>24</v>
      </c>
      <c r="F22" s="5">
        <v>0.92307692307692313</v>
      </c>
      <c r="G22" s="12" t="str">
        <f t="shared" si="0"/>
        <v>73-99%</v>
      </c>
      <c r="H22" s="7">
        <f t="shared" si="1"/>
        <v>0.55736714975845414</v>
      </c>
      <c r="I22" s="8">
        <v>0.7</v>
      </c>
      <c r="J22" s="15">
        <v>0.73399999999999999</v>
      </c>
      <c r="K22" s="15">
        <v>0.98699999999999999</v>
      </c>
      <c r="L22" s="15">
        <f t="shared" si="2"/>
        <v>0.18907692307692314</v>
      </c>
      <c r="M22" s="15">
        <f t="shared" si="3"/>
        <v>6.392307692307686E-2</v>
      </c>
    </row>
    <row r="23" spans="1:13" x14ac:dyDescent="0.25">
      <c r="A23" s="19"/>
      <c r="B23" s="19"/>
      <c r="C23" s="17" t="s">
        <v>50</v>
      </c>
      <c r="D23" s="1">
        <v>53</v>
      </c>
      <c r="E23" s="1">
        <v>21</v>
      </c>
      <c r="F23" s="5">
        <v>0.39622641509433965</v>
      </c>
      <c r="G23" s="12" t="str">
        <f t="shared" si="0"/>
        <v>27-54%</v>
      </c>
      <c r="H23" s="7">
        <f t="shared" si="1"/>
        <v>0.55736714975845414</v>
      </c>
      <c r="I23" s="8">
        <v>0.7</v>
      </c>
      <c r="J23" s="15">
        <v>0.26800000000000002</v>
      </c>
      <c r="K23" s="15">
        <v>0.53900000000000003</v>
      </c>
      <c r="L23" s="15">
        <f t="shared" si="2"/>
        <v>0.12822641509433963</v>
      </c>
      <c r="M23" s="15">
        <f t="shared" si="3"/>
        <v>0.14277358490566039</v>
      </c>
    </row>
    <row r="24" spans="1:13" x14ac:dyDescent="0.25">
      <c r="A24" s="19"/>
      <c r="B24" s="19"/>
      <c r="C24" s="17" t="s">
        <v>52</v>
      </c>
      <c r="D24" s="1">
        <v>49</v>
      </c>
      <c r="E24" s="1">
        <v>3</v>
      </c>
      <c r="F24" s="5">
        <v>6.1224489795918366E-2</v>
      </c>
      <c r="G24" s="12" t="str">
        <f t="shared" si="0"/>
        <v>2-17%</v>
      </c>
      <c r="H24" s="7">
        <f t="shared" si="1"/>
        <v>0.55736714975845414</v>
      </c>
      <c r="I24" s="8">
        <v>0.7</v>
      </c>
      <c r="J24" s="15">
        <v>2.1000000000000001E-2</v>
      </c>
      <c r="K24" s="15">
        <v>0.16500000000000001</v>
      </c>
      <c r="L24" s="15">
        <f t="shared" si="2"/>
        <v>4.0224489795918361E-2</v>
      </c>
      <c r="M24" s="15">
        <f t="shared" si="3"/>
        <v>0.10377551020408164</v>
      </c>
    </row>
    <row r="25" spans="1:13" x14ac:dyDescent="0.25">
      <c r="A25" s="19"/>
      <c r="B25" s="19"/>
      <c r="C25" s="17" t="s">
        <v>53</v>
      </c>
      <c r="D25" s="1">
        <v>22</v>
      </c>
      <c r="E25" s="1">
        <v>8</v>
      </c>
      <c r="F25" s="5">
        <v>0.36363636363636365</v>
      </c>
      <c r="G25" s="12" t="str">
        <f t="shared" si="0"/>
        <v>20-57%</v>
      </c>
      <c r="H25" s="7">
        <f t="shared" si="1"/>
        <v>0.55736714975845414</v>
      </c>
      <c r="I25" s="8">
        <v>0.7</v>
      </c>
      <c r="J25" s="15">
        <v>0.19700000000000001</v>
      </c>
      <c r="K25" s="15">
        <v>0.56999999999999995</v>
      </c>
      <c r="L25" s="15">
        <f t="shared" si="2"/>
        <v>0.16663636363636364</v>
      </c>
      <c r="M25" s="15">
        <f t="shared" si="3"/>
        <v>0.2063636363636363</v>
      </c>
    </row>
    <row r="26" spans="1:13" x14ac:dyDescent="0.25">
      <c r="A26" s="19"/>
      <c r="B26" s="19"/>
      <c r="C26" s="17" t="s">
        <v>54</v>
      </c>
      <c r="D26" s="1">
        <v>40</v>
      </c>
      <c r="E26" s="1">
        <v>40</v>
      </c>
      <c r="F26" s="5">
        <v>1</v>
      </c>
      <c r="G26" s="12" t="str">
        <f t="shared" si="0"/>
        <v>89-100%</v>
      </c>
      <c r="H26" s="7">
        <f t="shared" si="1"/>
        <v>0.55736714975845414</v>
      </c>
      <c r="I26" s="8">
        <v>0.7</v>
      </c>
      <c r="J26" s="15">
        <v>0.89100000000000001</v>
      </c>
      <c r="K26" s="15">
        <v>1</v>
      </c>
      <c r="L26" s="15">
        <f t="shared" si="2"/>
        <v>0.10899999999999999</v>
      </c>
      <c r="M26" s="15">
        <f t="shared" si="3"/>
        <v>0</v>
      </c>
    </row>
    <row r="27" spans="1:13" x14ac:dyDescent="0.25">
      <c r="A27" s="19"/>
      <c r="B27" s="19"/>
      <c r="C27" s="17" t="s">
        <v>55</v>
      </c>
      <c r="D27" s="1">
        <v>76</v>
      </c>
      <c r="E27" s="1">
        <v>51</v>
      </c>
      <c r="F27" s="5">
        <v>0.67105263157894735</v>
      </c>
      <c r="G27" s="12" t="str">
        <f t="shared" si="0"/>
        <v>55-77%</v>
      </c>
      <c r="H27" s="7">
        <f t="shared" si="1"/>
        <v>0.55736714975845414</v>
      </c>
      <c r="I27" s="8">
        <v>0.7</v>
      </c>
      <c r="J27" s="15">
        <v>0.55300000000000005</v>
      </c>
      <c r="K27" s="15">
        <v>0.77200000000000002</v>
      </c>
      <c r="L27" s="15">
        <f t="shared" si="2"/>
        <v>0.1180526315789473</v>
      </c>
      <c r="M27" s="15">
        <f t="shared" si="3"/>
        <v>0.10094736842105267</v>
      </c>
    </row>
    <row r="28" spans="1:13" x14ac:dyDescent="0.25">
      <c r="A28" s="19"/>
      <c r="B28" s="19"/>
      <c r="C28" s="4" t="s">
        <v>21</v>
      </c>
      <c r="D28" s="4">
        <v>469</v>
      </c>
      <c r="E28" s="4">
        <v>196</v>
      </c>
      <c r="F28" s="6">
        <v>0.41791044776119401</v>
      </c>
      <c r="G28" s="13" t="str">
        <f t="shared" si="0"/>
        <v>37-46%</v>
      </c>
      <c r="H28" s="7">
        <f t="shared" si="1"/>
        <v>0.55736714975845414</v>
      </c>
      <c r="I28" s="8">
        <v>0.7</v>
      </c>
      <c r="J28" s="15">
        <v>0.373</v>
      </c>
      <c r="K28" s="15">
        <v>0.46400000000000002</v>
      </c>
      <c r="L28" s="15">
        <f t="shared" si="2"/>
        <v>4.4910447761194017E-2</v>
      </c>
      <c r="M28" s="15">
        <f t="shared" si="3"/>
        <v>4.6089552238806009E-2</v>
      </c>
    </row>
    <row r="29" spans="1:13" x14ac:dyDescent="0.25">
      <c r="A29" s="20" t="s">
        <v>26</v>
      </c>
      <c r="B29" s="21"/>
      <c r="C29" s="22"/>
      <c r="D29" s="4">
        <v>1656</v>
      </c>
      <c r="E29" s="4">
        <v>923</v>
      </c>
      <c r="F29" s="6">
        <v>0.55736714975845414</v>
      </c>
      <c r="G29" s="13" t="str">
        <f t="shared" si="0"/>
        <v>53-58%</v>
      </c>
      <c r="J29" s="15">
        <v>0.53300000000000003</v>
      </c>
      <c r="K29" s="15">
        <v>0.58199999999999996</v>
      </c>
      <c r="L29" s="15">
        <f t="shared" si="2"/>
        <v>2.436714975845411E-2</v>
      </c>
      <c r="M29" s="15">
        <f t="shared" si="3"/>
        <v>2.4632850241545823E-2</v>
      </c>
    </row>
  </sheetData>
  <mergeCells count="11">
    <mergeCell ref="A1:F1"/>
    <mergeCell ref="A3:B6"/>
    <mergeCell ref="C3:C6"/>
    <mergeCell ref="D3:D6"/>
    <mergeCell ref="E3:E6"/>
    <mergeCell ref="F3:F6"/>
    <mergeCell ref="G3:G6"/>
    <mergeCell ref="A7:B10"/>
    <mergeCell ref="A11:B15"/>
    <mergeCell ref="A16:B28"/>
    <mergeCell ref="A29:C2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G5" sqref="G5"/>
    </sheetView>
  </sheetViews>
  <sheetFormatPr defaultRowHeight="15" x14ac:dyDescent="0.25"/>
  <cols>
    <col min="4" max="4" width="16.85546875" bestFit="1" customWidth="1"/>
    <col min="5" max="5" width="22.28515625" customWidth="1"/>
    <col min="6" max="6" width="21.85546875" customWidth="1"/>
    <col min="8" max="8" width="9.28515625" customWidth="1"/>
  </cols>
  <sheetData>
    <row r="1" spans="1:9" x14ac:dyDescent="0.25">
      <c r="A1" s="23" t="s">
        <v>0</v>
      </c>
      <c r="B1" s="24"/>
      <c r="C1" s="24"/>
      <c r="D1" s="24"/>
      <c r="E1" s="24"/>
      <c r="F1" s="24"/>
    </row>
    <row r="3" spans="1:9" ht="15" customHeight="1" x14ac:dyDescent="0.25">
      <c r="A3" s="19" t="s">
        <v>1</v>
      </c>
      <c r="B3" s="19"/>
      <c r="C3" s="19" t="s">
        <v>27</v>
      </c>
      <c r="D3" s="25" t="s">
        <v>59</v>
      </c>
      <c r="E3" s="25" t="s">
        <v>60</v>
      </c>
      <c r="F3" s="25" t="s">
        <v>61</v>
      </c>
    </row>
    <row r="4" spans="1:9" x14ac:dyDescent="0.25">
      <c r="A4" s="19"/>
      <c r="B4" s="19"/>
      <c r="C4" s="19"/>
      <c r="D4" s="26"/>
      <c r="E4" s="26"/>
      <c r="F4" s="26"/>
    </row>
    <row r="5" spans="1:9" x14ac:dyDescent="0.25">
      <c r="A5" s="19"/>
      <c r="B5" s="19"/>
      <c r="C5" s="19"/>
      <c r="D5" s="26"/>
      <c r="E5" s="26"/>
      <c r="F5" s="26"/>
    </row>
    <row r="6" spans="1:9" ht="39" customHeight="1" x14ac:dyDescent="0.25">
      <c r="A6" s="19"/>
      <c r="B6" s="19"/>
      <c r="C6" s="19"/>
      <c r="D6" s="26"/>
      <c r="E6" s="26"/>
      <c r="F6" s="26"/>
    </row>
    <row r="7" spans="1:9" x14ac:dyDescent="0.25">
      <c r="A7" s="19" t="s">
        <v>22</v>
      </c>
      <c r="B7" s="19"/>
      <c r="C7" s="1" t="s">
        <v>2</v>
      </c>
      <c r="D7" s="1">
        <v>161</v>
      </c>
      <c r="E7" s="1">
        <v>113</v>
      </c>
      <c r="F7" s="5">
        <f>E7/D7</f>
        <v>0.70186335403726707</v>
      </c>
      <c r="G7" s="7">
        <f>$F$29</f>
        <v>0.48757396449704143</v>
      </c>
      <c r="H7" s="8">
        <v>0.7</v>
      </c>
      <c r="I7" s="3"/>
    </row>
    <row r="8" spans="1:9" x14ac:dyDescent="0.25">
      <c r="A8" s="19"/>
      <c r="B8" s="19"/>
      <c r="C8" s="1" t="s">
        <v>3</v>
      </c>
      <c r="D8" s="1">
        <v>45</v>
      </c>
      <c r="E8" s="1">
        <v>32</v>
      </c>
      <c r="F8" s="5">
        <f t="shared" ref="F8:F29" si="0">E8/D8</f>
        <v>0.71111111111111114</v>
      </c>
      <c r="G8" s="7">
        <f t="shared" ref="G8:G28" si="1">$F$29</f>
        <v>0.48757396449704143</v>
      </c>
      <c r="H8" s="8">
        <v>0.7</v>
      </c>
      <c r="I8" s="3"/>
    </row>
    <row r="9" spans="1:9" x14ac:dyDescent="0.25">
      <c r="A9" s="19"/>
      <c r="B9" s="19"/>
      <c r="C9" s="1" t="s">
        <v>4</v>
      </c>
      <c r="D9" s="1">
        <v>182</v>
      </c>
      <c r="E9" s="1">
        <v>104</v>
      </c>
      <c r="F9" s="5">
        <f t="shared" si="0"/>
        <v>0.5714285714285714</v>
      </c>
      <c r="G9" s="7">
        <f t="shared" si="1"/>
        <v>0.48757396449704143</v>
      </c>
      <c r="H9" s="8">
        <v>0.7</v>
      </c>
      <c r="I9" s="3"/>
    </row>
    <row r="10" spans="1:9" x14ac:dyDescent="0.25">
      <c r="A10" s="19"/>
      <c r="B10" s="19"/>
      <c r="C10" s="2" t="s">
        <v>5</v>
      </c>
      <c r="D10" s="4">
        <f>SUM(D7:D9)</f>
        <v>388</v>
      </c>
      <c r="E10" s="4">
        <f>SUM(E7:E9)</f>
        <v>249</v>
      </c>
      <c r="F10" s="6">
        <f t="shared" si="0"/>
        <v>0.64175257731958768</v>
      </c>
      <c r="G10" s="7">
        <f t="shared" si="1"/>
        <v>0.48757396449704143</v>
      </c>
      <c r="H10" s="8">
        <v>0.7</v>
      </c>
      <c r="I10" s="3"/>
    </row>
    <row r="11" spans="1:9" x14ac:dyDescent="0.25">
      <c r="A11" s="19" t="s">
        <v>23</v>
      </c>
      <c r="B11" s="19"/>
      <c r="C11" s="1" t="s">
        <v>6</v>
      </c>
      <c r="D11" s="1">
        <v>294</v>
      </c>
      <c r="E11" s="1">
        <v>226</v>
      </c>
      <c r="F11" s="5">
        <f t="shared" si="0"/>
        <v>0.76870748299319724</v>
      </c>
      <c r="G11" s="7">
        <f t="shared" si="1"/>
        <v>0.48757396449704143</v>
      </c>
      <c r="H11" s="8">
        <v>0.7</v>
      </c>
      <c r="I11" s="3"/>
    </row>
    <row r="12" spans="1:9" x14ac:dyDescent="0.25">
      <c r="A12" s="19"/>
      <c r="B12" s="19"/>
      <c r="C12" s="1" t="s">
        <v>7</v>
      </c>
      <c r="D12" s="1">
        <v>272</v>
      </c>
      <c r="E12" s="1">
        <v>115</v>
      </c>
      <c r="F12" s="5">
        <f t="shared" si="0"/>
        <v>0.42279411764705882</v>
      </c>
      <c r="G12" s="7">
        <f t="shared" si="1"/>
        <v>0.48757396449704143</v>
      </c>
      <c r="H12" s="8">
        <v>0.7</v>
      </c>
      <c r="I12" s="3"/>
    </row>
    <row r="13" spans="1:9" x14ac:dyDescent="0.25">
      <c r="A13" s="19"/>
      <c r="B13" s="19"/>
      <c r="C13" s="1" t="s">
        <v>8</v>
      </c>
      <c r="D13" s="1">
        <v>105</v>
      </c>
      <c r="E13" s="1">
        <v>61</v>
      </c>
      <c r="F13" s="5">
        <f t="shared" si="0"/>
        <v>0.580952380952381</v>
      </c>
      <c r="G13" s="7">
        <f t="shared" si="1"/>
        <v>0.48757396449704143</v>
      </c>
      <c r="H13" s="8">
        <v>0.7</v>
      </c>
      <c r="I13" s="3"/>
    </row>
    <row r="14" spans="1:9" x14ac:dyDescent="0.25">
      <c r="A14" s="19"/>
      <c r="B14" s="19"/>
      <c r="C14" s="1" t="s">
        <v>9</v>
      </c>
      <c r="D14" s="1">
        <v>145</v>
      </c>
      <c r="E14" s="1">
        <v>32</v>
      </c>
      <c r="F14" s="5">
        <f t="shared" si="0"/>
        <v>0.22068965517241379</v>
      </c>
      <c r="G14" s="7">
        <f t="shared" si="1"/>
        <v>0.48757396449704143</v>
      </c>
      <c r="H14" s="8">
        <v>0.7</v>
      </c>
      <c r="I14" s="3"/>
    </row>
    <row r="15" spans="1:9" x14ac:dyDescent="0.25">
      <c r="A15" s="19"/>
      <c r="B15" s="19"/>
      <c r="C15" s="2" t="s">
        <v>28</v>
      </c>
      <c r="D15" s="4">
        <f>SUM(D11:D14)</f>
        <v>816</v>
      </c>
      <c r="E15" s="4">
        <f>SUM(E11:E14)</f>
        <v>434</v>
      </c>
      <c r="F15" s="6">
        <f t="shared" si="0"/>
        <v>0.53186274509803921</v>
      </c>
      <c r="G15" s="7">
        <f t="shared" si="1"/>
        <v>0.48757396449704143</v>
      </c>
      <c r="H15" s="8">
        <v>0.7</v>
      </c>
      <c r="I15" s="3"/>
    </row>
    <row r="16" spans="1:9" x14ac:dyDescent="0.25">
      <c r="A16" s="19" t="s">
        <v>24</v>
      </c>
      <c r="B16" s="19"/>
      <c r="C16" s="1" t="s">
        <v>10</v>
      </c>
      <c r="D16" s="1">
        <v>16</v>
      </c>
      <c r="E16" s="1">
        <v>0</v>
      </c>
      <c r="F16" s="5">
        <f t="shared" si="0"/>
        <v>0</v>
      </c>
      <c r="G16" s="7">
        <f t="shared" si="1"/>
        <v>0.48757396449704143</v>
      </c>
      <c r="H16" s="8">
        <v>0.7</v>
      </c>
      <c r="I16" s="3"/>
    </row>
    <row r="17" spans="1:9" x14ac:dyDescent="0.25">
      <c r="A17" s="19"/>
      <c r="B17" s="19"/>
      <c r="C17" s="1" t="s">
        <v>11</v>
      </c>
      <c r="D17" s="1">
        <v>30</v>
      </c>
      <c r="E17" s="1">
        <v>0</v>
      </c>
      <c r="F17" s="5">
        <f t="shared" si="0"/>
        <v>0</v>
      </c>
      <c r="G17" s="7">
        <f t="shared" si="1"/>
        <v>0.48757396449704143</v>
      </c>
      <c r="H17" s="8">
        <v>0.7</v>
      </c>
      <c r="I17" s="3"/>
    </row>
    <row r="18" spans="1:9" x14ac:dyDescent="0.25">
      <c r="A18" s="19"/>
      <c r="B18" s="19"/>
      <c r="C18" s="1" t="s">
        <v>12</v>
      </c>
      <c r="D18" s="1">
        <v>47</v>
      </c>
      <c r="E18" s="1">
        <v>5</v>
      </c>
      <c r="F18" s="5">
        <f t="shared" si="0"/>
        <v>0.10638297872340426</v>
      </c>
      <c r="G18" s="7">
        <f t="shared" si="1"/>
        <v>0.48757396449704143</v>
      </c>
      <c r="H18" s="8">
        <v>0.7</v>
      </c>
      <c r="I18" s="3"/>
    </row>
    <row r="19" spans="1:9" x14ac:dyDescent="0.25">
      <c r="A19" s="19"/>
      <c r="B19" s="19"/>
      <c r="C19" s="1" t="s">
        <v>13</v>
      </c>
      <c r="D19" s="1">
        <v>27</v>
      </c>
      <c r="E19" s="1">
        <v>0</v>
      </c>
      <c r="F19" s="5">
        <f t="shared" si="0"/>
        <v>0</v>
      </c>
      <c r="G19" s="7">
        <f t="shared" si="1"/>
        <v>0.48757396449704143</v>
      </c>
      <c r="H19" s="8">
        <v>0.7</v>
      </c>
      <c r="I19" s="3"/>
    </row>
    <row r="20" spans="1:9" x14ac:dyDescent="0.25">
      <c r="A20" s="19"/>
      <c r="B20" s="19"/>
      <c r="C20" s="1" t="s">
        <v>14</v>
      </c>
      <c r="D20" s="1">
        <v>47</v>
      </c>
      <c r="E20" s="1">
        <v>24</v>
      </c>
      <c r="F20" s="5">
        <f t="shared" si="0"/>
        <v>0.51063829787234039</v>
      </c>
      <c r="G20" s="7">
        <f t="shared" si="1"/>
        <v>0.48757396449704143</v>
      </c>
      <c r="H20" s="8">
        <v>0.7</v>
      </c>
      <c r="I20" s="3"/>
    </row>
    <row r="21" spans="1:9" x14ac:dyDescent="0.25">
      <c r="A21" s="19"/>
      <c r="B21" s="19"/>
      <c r="C21" s="1" t="s">
        <v>15</v>
      </c>
      <c r="D21" s="1">
        <v>22</v>
      </c>
      <c r="E21" s="1">
        <v>0</v>
      </c>
      <c r="F21" s="5">
        <f t="shared" si="0"/>
        <v>0</v>
      </c>
      <c r="G21" s="7">
        <f t="shared" si="1"/>
        <v>0.48757396449704143</v>
      </c>
      <c r="H21" s="8">
        <v>0.7</v>
      </c>
      <c r="I21" s="3"/>
    </row>
    <row r="22" spans="1:9" x14ac:dyDescent="0.25">
      <c r="A22" s="19"/>
      <c r="B22" s="19"/>
      <c r="C22" s="1" t="s">
        <v>20</v>
      </c>
      <c r="D22" s="1">
        <v>34</v>
      </c>
      <c r="E22" s="1">
        <v>30</v>
      </c>
      <c r="F22" s="5">
        <f t="shared" si="0"/>
        <v>0.88235294117647056</v>
      </c>
      <c r="G22" s="7">
        <f t="shared" si="1"/>
        <v>0.48757396449704143</v>
      </c>
      <c r="H22" s="8">
        <v>0.7</v>
      </c>
      <c r="I22" s="3"/>
    </row>
    <row r="23" spans="1:9" x14ac:dyDescent="0.25">
      <c r="A23" s="19"/>
      <c r="B23" s="19"/>
      <c r="C23" s="1" t="s">
        <v>16</v>
      </c>
      <c r="D23" s="1">
        <v>75</v>
      </c>
      <c r="E23" s="1">
        <v>9</v>
      </c>
      <c r="F23" s="5">
        <f t="shared" si="0"/>
        <v>0.12</v>
      </c>
      <c r="G23" s="7">
        <f t="shared" si="1"/>
        <v>0.48757396449704143</v>
      </c>
      <c r="H23" s="8">
        <v>0.7</v>
      </c>
      <c r="I23" s="3"/>
    </row>
    <row r="24" spans="1:9" x14ac:dyDescent="0.25">
      <c r="A24" s="19"/>
      <c r="B24" s="19"/>
      <c r="C24" s="1" t="s">
        <v>25</v>
      </c>
      <c r="D24" s="1">
        <v>59</v>
      </c>
      <c r="E24" s="1">
        <v>1</v>
      </c>
      <c r="F24" s="5">
        <f t="shared" si="0"/>
        <v>1.6949152542372881E-2</v>
      </c>
      <c r="G24" s="7">
        <f t="shared" si="1"/>
        <v>0.48757396449704143</v>
      </c>
      <c r="H24" s="8">
        <v>0.7</v>
      </c>
      <c r="I24" s="3"/>
    </row>
    <row r="25" spans="1:9" x14ac:dyDescent="0.25">
      <c r="A25" s="19"/>
      <c r="B25" s="19"/>
      <c r="C25" s="1" t="s">
        <v>17</v>
      </c>
      <c r="D25" s="1">
        <v>29</v>
      </c>
      <c r="E25" s="1">
        <v>3</v>
      </c>
      <c r="F25" s="5">
        <f t="shared" si="0"/>
        <v>0.10344827586206896</v>
      </c>
      <c r="G25" s="7">
        <f t="shared" si="1"/>
        <v>0.48757396449704143</v>
      </c>
      <c r="H25" s="8">
        <v>0.7</v>
      </c>
      <c r="I25" s="3"/>
    </row>
    <row r="26" spans="1:9" x14ac:dyDescent="0.25">
      <c r="A26" s="19"/>
      <c r="B26" s="19"/>
      <c r="C26" s="1" t="s">
        <v>18</v>
      </c>
      <c r="D26" s="1">
        <v>33</v>
      </c>
      <c r="E26" s="1">
        <v>33</v>
      </c>
      <c r="F26" s="5">
        <f t="shared" si="0"/>
        <v>1</v>
      </c>
      <c r="G26" s="7">
        <f t="shared" si="1"/>
        <v>0.48757396449704143</v>
      </c>
      <c r="H26" s="8">
        <v>0.7</v>
      </c>
      <c r="I26" s="3"/>
    </row>
    <row r="27" spans="1:9" x14ac:dyDescent="0.25">
      <c r="A27" s="19"/>
      <c r="B27" s="19"/>
      <c r="C27" s="1" t="s">
        <v>19</v>
      </c>
      <c r="D27" s="1">
        <v>67</v>
      </c>
      <c r="E27" s="1">
        <v>36</v>
      </c>
      <c r="F27" s="5">
        <f t="shared" si="0"/>
        <v>0.53731343283582089</v>
      </c>
      <c r="G27" s="7">
        <f t="shared" si="1"/>
        <v>0.48757396449704143</v>
      </c>
      <c r="H27" s="8">
        <v>0.7</v>
      </c>
      <c r="I27" s="3"/>
    </row>
    <row r="28" spans="1:9" x14ac:dyDescent="0.25">
      <c r="A28" s="19"/>
      <c r="B28" s="19"/>
      <c r="C28" s="2" t="s">
        <v>21</v>
      </c>
      <c r="D28" s="4">
        <f>SUM(D16:D27)</f>
        <v>486</v>
      </c>
      <c r="E28" s="4">
        <f>SUM(E16:E27)</f>
        <v>141</v>
      </c>
      <c r="F28" s="6">
        <f t="shared" si="0"/>
        <v>0.29012345679012347</v>
      </c>
      <c r="G28" s="7">
        <f t="shared" si="1"/>
        <v>0.48757396449704143</v>
      </c>
      <c r="H28" s="8">
        <v>0.7</v>
      </c>
      <c r="I28" s="3"/>
    </row>
    <row r="29" spans="1:9" x14ac:dyDescent="0.25">
      <c r="A29" s="20" t="s">
        <v>26</v>
      </c>
      <c r="B29" s="21"/>
      <c r="C29" s="22"/>
      <c r="D29" s="4">
        <f>SUM(D10,D15,D28)</f>
        <v>1690</v>
      </c>
      <c r="E29" s="4">
        <f>SUM(E10,E15,E28)</f>
        <v>824</v>
      </c>
      <c r="F29" s="6">
        <f t="shared" si="0"/>
        <v>0.48757396449704143</v>
      </c>
    </row>
  </sheetData>
  <mergeCells count="10">
    <mergeCell ref="A7:B10"/>
    <mergeCell ref="A11:B15"/>
    <mergeCell ref="A16:B28"/>
    <mergeCell ref="A29:C29"/>
    <mergeCell ref="A1:F1"/>
    <mergeCell ref="A3:B6"/>
    <mergeCell ref="C3:C6"/>
    <mergeCell ref="D3:D6"/>
    <mergeCell ref="E3:E6"/>
    <mergeCell ref="F3:F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F3" sqref="F3:F6"/>
    </sheetView>
  </sheetViews>
  <sheetFormatPr defaultRowHeight="15" x14ac:dyDescent="0.25"/>
  <cols>
    <col min="4" max="4" width="16.85546875" bestFit="1" customWidth="1"/>
    <col min="5" max="5" width="22.28515625" customWidth="1"/>
    <col min="6" max="6" width="21.85546875" customWidth="1"/>
    <col min="8" max="8" width="9.28515625" customWidth="1"/>
  </cols>
  <sheetData>
    <row r="1" spans="1:9" x14ac:dyDescent="0.25">
      <c r="A1" s="23" t="s">
        <v>0</v>
      </c>
      <c r="B1" s="24"/>
      <c r="C1" s="24"/>
      <c r="D1" s="24"/>
      <c r="E1" s="24"/>
      <c r="F1" s="24"/>
    </row>
    <row r="3" spans="1:9" ht="15" customHeight="1" x14ac:dyDescent="0.25">
      <c r="A3" s="19" t="s">
        <v>1</v>
      </c>
      <c r="B3" s="19"/>
      <c r="C3" s="19" t="s">
        <v>27</v>
      </c>
      <c r="D3" s="25" t="s">
        <v>29</v>
      </c>
      <c r="E3" s="25" t="s">
        <v>30</v>
      </c>
      <c r="F3" s="25" t="s">
        <v>31</v>
      </c>
    </row>
    <row r="4" spans="1:9" x14ac:dyDescent="0.25">
      <c r="A4" s="19"/>
      <c r="B4" s="19"/>
      <c r="C4" s="19"/>
      <c r="D4" s="26"/>
      <c r="E4" s="26"/>
      <c r="F4" s="26"/>
    </row>
    <row r="5" spans="1:9" x14ac:dyDescent="0.25">
      <c r="A5" s="19"/>
      <c r="B5" s="19"/>
      <c r="C5" s="19"/>
      <c r="D5" s="26"/>
      <c r="E5" s="26"/>
      <c r="F5" s="26"/>
    </row>
    <row r="6" spans="1:9" ht="39" customHeight="1" x14ac:dyDescent="0.25">
      <c r="A6" s="19"/>
      <c r="B6" s="19"/>
      <c r="C6" s="19"/>
      <c r="D6" s="26"/>
      <c r="E6" s="26"/>
      <c r="F6" s="26"/>
    </row>
    <row r="7" spans="1:9" x14ac:dyDescent="0.25">
      <c r="A7" s="19" t="s">
        <v>22</v>
      </c>
      <c r="B7" s="19"/>
      <c r="C7" s="1" t="s">
        <v>2</v>
      </c>
      <c r="D7" s="1">
        <v>165</v>
      </c>
      <c r="E7" s="1">
        <v>104</v>
      </c>
      <c r="F7" s="5">
        <f>E7/D7</f>
        <v>0.63030303030303025</v>
      </c>
      <c r="G7" s="7">
        <f>$F$29</f>
        <v>0.38950892857142855</v>
      </c>
      <c r="H7" s="8">
        <v>0.7</v>
      </c>
      <c r="I7" s="3"/>
    </row>
    <row r="8" spans="1:9" x14ac:dyDescent="0.25">
      <c r="A8" s="19"/>
      <c r="B8" s="19"/>
      <c r="C8" s="1" t="s">
        <v>3</v>
      </c>
      <c r="D8" s="1">
        <v>42</v>
      </c>
      <c r="E8" s="1">
        <v>19</v>
      </c>
      <c r="F8" s="5">
        <f t="shared" ref="F8:F29" si="0">E8/D8</f>
        <v>0.45238095238095238</v>
      </c>
      <c r="G8" s="7">
        <f t="shared" ref="G8:G28" si="1">$F$29</f>
        <v>0.38950892857142855</v>
      </c>
      <c r="H8" s="8">
        <v>0.7</v>
      </c>
      <c r="I8" s="3"/>
    </row>
    <row r="9" spans="1:9" x14ac:dyDescent="0.25">
      <c r="A9" s="19"/>
      <c r="B9" s="19"/>
      <c r="C9" s="1" t="s">
        <v>4</v>
      </c>
      <c r="D9" s="1">
        <v>233</v>
      </c>
      <c r="E9" s="1">
        <v>111</v>
      </c>
      <c r="F9" s="5">
        <f t="shared" si="0"/>
        <v>0.47639484978540775</v>
      </c>
      <c r="G9" s="7">
        <f t="shared" si="1"/>
        <v>0.38950892857142855</v>
      </c>
      <c r="H9" s="8">
        <v>0.7</v>
      </c>
      <c r="I9" s="3"/>
    </row>
    <row r="10" spans="1:9" x14ac:dyDescent="0.25">
      <c r="A10" s="19"/>
      <c r="B10" s="19"/>
      <c r="C10" s="2" t="s">
        <v>5</v>
      </c>
      <c r="D10" s="4">
        <v>440</v>
      </c>
      <c r="E10" s="4">
        <v>234</v>
      </c>
      <c r="F10" s="6">
        <f t="shared" si="0"/>
        <v>0.53181818181818186</v>
      </c>
      <c r="G10" s="7">
        <f t="shared" si="1"/>
        <v>0.38950892857142855</v>
      </c>
      <c r="H10" s="8">
        <v>0.7</v>
      </c>
      <c r="I10" s="3"/>
    </row>
    <row r="11" spans="1:9" x14ac:dyDescent="0.25">
      <c r="A11" s="19" t="s">
        <v>23</v>
      </c>
      <c r="B11" s="19"/>
      <c r="C11" s="1" t="s">
        <v>6</v>
      </c>
      <c r="D11" s="1">
        <v>266</v>
      </c>
      <c r="E11" s="1">
        <v>174</v>
      </c>
      <c r="F11" s="5">
        <f t="shared" si="0"/>
        <v>0.65413533834586468</v>
      </c>
      <c r="G11" s="7">
        <f t="shared" si="1"/>
        <v>0.38950892857142855</v>
      </c>
      <c r="H11" s="8">
        <v>0.7</v>
      </c>
      <c r="I11" s="3"/>
    </row>
    <row r="12" spans="1:9" x14ac:dyDescent="0.25">
      <c r="A12" s="19"/>
      <c r="B12" s="19"/>
      <c r="C12" s="1" t="s">
        <v>7</v>
      </c>
      <c r="D12" s="1">
        <v>291</v>
      </c>
      <c r="E12" s="1">
        <v>60</v>
      </c>
      <c r="F12" s="5">
        <f t="shared" si="0"/>
        <v>0.20618556701030927</v>
      </c>
      <c r="G12" s="7">
        <f t="shared" si="1"/>
        <v>0.38950892857142855</v>
      </c>
      <c r="H12" s="8">
        <v>0.7</v>
      </c>
      <c r="I12" s="3"/>
    </row>
    <row r="13" spans="1:9" x14ac:dyDescent="0.25">
      <c r="A13" s="19"/>
      <c r="B13" s="19"/>
      <c r="C13" s="1" t="s">
        <v>8</v>
      </c>
      <c r="D13" s="1">
        <v>111</v>
      </c>
      <c r="E13" s="1">
        <v>61</v>
      </c>
      <c r="F13" s="5">
        <f t="shared" si="0"/>
        <v>0.5495495495495496</v>
      </c>
      <c r="G13" s="7">
        <f t="shared" si="1"/>
        <v>0.38950892857142855</v>
      </c>
      <c r="H13" s="8">
        <v>0.7</v>
      </c>
      <c r="I13" s="3"/>
    </row>
    <row r="14" spans="1:9" x14ac:dyDescent="0.25">
      <c r="A14" s="19"/>
      <c r="B14" s="19"/>
      <c r="C14" s="1" t="s">
        <v>9</v>
      </c>
      <c r="D14" s="1">
        <v>132</v>
      </c>
      <c r="E14" s="1">
        <v>11</v>
      </c>
      <c r="F14" s="5">
        <f t="shared" si="0"/>
        <v>8.3333333333333329E-2</v>
      </c>
      <c r="G14" s="7">
        <f t="shared" si="1"/>
        <v>0.38950892857142855</v>
      </c>
      <c r="H14" s="8">
        <v>0.7</v>
      </c>
      <c r="I14" s="3"/>
    </row>
    <row r="15" spans="1:9" x14ac:dyDescent="0.25">
      <c r="A15" s="19"/>
      <c r="B15" s="19"/>
      <c r="C15" s="2" t="s">
        <v>28</v>
      </c>
      <c r="D15" s="4">
        <v>800</v>
      </c>
      <c r="E15" s="4">
        <v>245</v>
      </c>
      <c r="F15" s="6">
        <f t="shared" si="0"/>
        <v>0.30625000000000002</v>
      </c>
      <c r="G15" s="7">
        <f t="shared" si="1"/>
        <v>0.38950892857142855</v>
      </c>
      <c r="H15" s="8">
        <v>0.7</v>
      </c>
      <c r="I15" s="3"/>
    </row>
    <row r="16" spans="1:9" x14ac:dyDescent="0.25">
      <c r="A16" s="19" t="s">
        <v>24</v>
      </c>
      <c r="B16" s="19"/>
      <c r="C16" s="1" t="s">
        <v>10</v>
      </c>
      <c r="D16" s="1">
        <v>9</v>
      </c>
      <c r="E16" s="1">
        <v>0</v>
      </c>
      <c r="F16" s="5">
        <f t="shared" si="0"/>
        <v>0</v>
      </c>
      <c r="G16" s="7">
        <f t="shared" si="1"/>
        <v>0.38950892857142855</v>
      </c>
      <c r="H16" s="8">
        <v>0.7</v>
      </c>
      <c r="I16" s="3"/>
    </row>
    <row r="17" spans="1:9" x14ac:dyDescent="0.25">
      <c r="A17" s="19"/>
      <c r="B17" s="19"/>
      <c r="C17" s="1" t="s">
        <v>11</v>
      </c>
      <c r="D17" s="1">
        <v>36</v>
      </c>
      <c r="E17" s="1">
        <v>8</v>
      </c>
      <c r="F17" s="5">
        <f t="shared" si="0"/>
        <v>0.22222222222222221</v>
      </c>
      <c r="G17" s="7">
        <f t="shared" si="1"/>
        <v>0.38950892857142855</v>
      </c>
      <c r="H17" s="8">
        <v>0.7</v>
      </c>
      <c r="I17" s="3"/>
    </row>
    <row r="18" spans="1:9" x14ac:dyDescent="0.25">
      <c r="A18" s="19"/>
      <c r="B18" s="19"/>
      <c r="C18" s="1" t="s">
        <v>12</v>
      </c>
      <c r="D18" s="1">
        <v>54</v>
      </c>
      <c r="E18" s="1">
        <v>0</v>
      </c>
      <c r="F18" s="5">
        <f t="shared" si="0"/>
        <v>0</v>
      </c>
      <c r="G18" s="7">
        <f t="shared" si="1"/>
        <v>0.38950892857142855</v>
      </c>
      <c r="H18" s="8">
        <v>0.7</v>
      </c>
      <c r="I18" s="3"/>
    </row>
    <row r="19" spans="1:9" x14ac:dyDescent="0.25">
      <c r="A19" s="19"/>
      <c r="B19" s="19"/>
      <c r="C19" s="1" t="s">
        <v>13</v>
      </c>
      <c r="D19" s="1">
        <v>42</v>
      </c>
      <c r="E19" s="1">
        <v>0</v>
      </c>
      <c r="F19" s="5">
        <f t="shared" si="0"/>
        <v>0</v>
      </c>
      <c r="G19" s="7">
        <f t="shared" si="1"/>
        <v>0.38950892857142855</v>
      </c>
      <c r="H19" s="8">
        <v>0.7</v>
      </c>
      <c r="I19" s="3"/>
    </row>
    <row r="20" spans="1:9" x14ac:dyDescent="0.25">
      <c r="A20" s="19"/>
      <c r="B20" s="19"/>
      <c r="C20" s="1" t="s">
        <v>14</v>
      </c>
      <c r="D20" s="1">
        <v>80</v>
      </c>
      <c r="E20" s="1">
        <v>42</v>
      </c>
      <c r="F20" s="5">
        <f t="shared" si="0"/>
        <v>0.52500000000000002</v>
      </c>
      <c r="G20" s="7">
        <f t="shared" si="1"/>
        <v>0.38950892857142855</v>
      </c>
      <c r="H20" s="8">
        <v>0.7</v>
      </c>
      <c r="I20" s="3"/>
    </row>
    <row r="21" spans="1:9" x14ac:dyDescent="0.25">
      <c r="A21" s="19"/>
      <c r="B21" s="19"/>
      <c r="C21" s="1" t="s">
        <v>15</v>
      </c>
      <c r="D21" s="1">
        <v>24</v>
      </c>
      <c r="E21" s="1">
        <v>0</v>
      </c>
      <c r="F21" s="5">
        <f t="shared" si="0"/>
        <v>0</v>
      </c>
      <c r="G21" s="7">
        <f t="shared" si="1"/>
        <v>0.38950892857142855</v>
      </c>
      <c r="H21" s="8">
        <v>0.7</v>
      </c>
      <c r="I21" s="3"/>
    </row>
    <row r="22" spans="1:9" x14ac:dyDescent="0.25">
      <c r="A22" s="19"/>
      <c r="B22" s="19"/>
      <c r="C22" s="1" t="s">
        <v>20</v>
      </c>
      <c r="D22" s="1">
        <v>38</v>
      </c>
      <c r="E22" s="1">
        <v>36</v>
      </c>
      <c r="F22" s="5">
        <f t="shared" si="0"/>
        <v>0.94736842105263153</v>
      </c>
      <c r="G22" s="7">
        <f t="shared" si="1"/>
        <v>0.38950892857142855</v>
      </c>
      <c r="H22" s="8">
        <v>0.7</v>
      </c>
      <c r="I22" s="3"/>
    </row>
    <row r="23" spans="1:9" x14ac:dyDescent="0.25">
      <c r="A23" s="19"/>
      <c r="B23" s="19"/>
      <c r="C23" s="1" t="s">
        <v>16</v>
      </c>
      <c r="D23" s="1">
        <v>70</v>
      </c>
      <c r="E23" s="1">
        <v>1</v>
      </c>
      <c r="F23" s="5">
        <f t="shared" si="0"/>
        <v>1.4285714285714285E-2</v>
      </c>
      <c r="G23" s="7">
        <f t="shared" si="1"/>
        <v>0.38950892857142855</v>
      </c>
      <c r="H23" s="8">
        <v>0.7</v>
      </c>
      <c r="I23" s="3"/>
    </row>
    <row r="24" spans="1:9" x14ac:dyDescent="0.25">
      <c r="A24" s="19"/>
      <c r="B24" s="19"/>
      <c r="C24" s="1" t="s">
        <v>25</v>
      </c>
      <c r="D24" s="1">
        <v>73</v>
      </c>
      <c r="E24" s="1">
        <v>0</v>
      </c>
      <c r="F24" s="5">
        <f t="shared" si="0"/>
        <v>0</v>
      </c>
      <c r="G24" s="7">
        <f t="shared" si="1"/>
        <v>0.38950892857142855</v>
      </c>
      <c r="H24" s="8">
        <v>0.7</v>
      </c>
      <c r="I24" s="3"/>
    </row>
    <row r="25" spans="1:9" x14ac:dyDescent="0.25">
      <c r="A25" s="19"/>
      <c r="B25" s="19"/>
      <c r="C25" s="1" t="s">
        <v>17</v>
      </c>
      <c r="D25" s="1">
        <v>22</v>
      </c>
      <c r="E25" s="1">
        <v>1</v>
      </c>
      <c r="F25" s="5">
        <f t="shared" si="0"/>
        <v>4.5454545454545456E-2</v>
      </c>
      <c r="G25" s="7">
        <f t="shared" si="1"/>
        <v>0.38950892857142855</v>
      </c>
      <c r="H25" s="8">
        <v>0.7</v>
      </c>
      <c r="I25" s="3"/>
    </row>
    <row r="26" spans="1:9" x14ac:dyDescent="0.25">
      <c r="A26" s="19"/>
      <c r="B26" s="19"/>
      <c r="C26" s="1" t="s">
        <v>18</v>
      </c>
      <c r="D26" s="1">
        <v>39</v>
      </c>
      <c r="E26" s="1">
        <v>36</v>
      </c>
      <c r="F26" s="5">
        <f t="shared" si="0"/>
        <v>0.92307692307692313</v>
      </c>
      <c r="G26" s="7">
        <f t="shared" si="1"/>
        <v>0.38950892857142855</v>
      </c>
      <c r="H26" s="8">
        <v>0.7</v>
      </c>
      <c r="I26" s="3"/>
    </row>
    <row r="27" spans="1:9" x14ac:dyDescent="0.25">
      <c r="A27" s="19"/>
      <c r="B27" s="19"/>
      <c r="C27" s="1" t="s">
        <v>19</v>
      </c>
      <c r="D27" s="1">
        <v>65</v>
      </c>
      <c r="E27" s="1">
        <v>34</v>
      </c>
      <c r="F27" s="5">
        <f t="shared" si="0"/>
        <v>0.52307692307692311</v>
      </c>
      <c r="G27" s="7">
        <f t="shared" si="1"/>
        <v>0.38950892857142855</v>
      </c>
      <c r="H27" s="8">
        <v>0.7</v>
      </c>
      <c r="I27" s="3"/>
    </row>
    <row r="28" spans="1:9" x14ac:dyDescent="0.25">
      <c r="A28" s="19"/>
      <c r="B28" s="19"/>
      <c r="C28" s="2" t="s">
        <v>21</v>
      </c>
      <c r="D28" s="4">
        <v>552</v>
      </c>
      <c r="E28" s="4">
        <v>219</v>
      </c>
      <c r="F28" s="6">
        <f t="shared" si="0"/>
        <v>0.39673913043478259</v>
      </c>
      <c r="G28" s="7">
        <f t="shared" si="1"/>
        <v>0.38950892857142855</v>
      </c>
      <c r="H28" s="8">
        <v>0.7</v>
      </c>
      <c r="I28" s="3"/>
    </row>
    <row r="29" spans="1:9" x14ac:dyDescent="0.25">
      <c r="A29" s="20" t="s">
        <v>26</v>
      </c>
      <c r="B29" s="21"/>
      <c r="C29" s="22"/>
      <c r="D29" s="4">
        <v>1792</v>
      </c>
      <c r="E29" s="4">
        <v>698</v>
      </c>
      <c r="F29" s="6">
        <f t="shared" si="0"/>
        <v>0.38950892857142855</v>
      </c>
    </row>
  </sheetData>
  <mergeCells count="10">
    <mergeCell ref="A29:C29"/>
    <mergeCell ref="A11:B15"/>
    <mergeCell ref="A16:B28"/>
    <mergeCell ref="A1:F1"/>
    <mergeCell ref="A3:B6"/>
    <mergeCell ref="C3:C6"/>
    <mergeCell ref="D3:D6"/>
    <mergeCell ref="E3:E6"/>
    <mergeCell ref="A7:B10"/>
    <mergeCell ref="F3:F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</vt:lpstr>
      <vt:lpstr>Aruandesse2017</vt:lpstr>
      <vt:lpstr>Aruandesse2016</vt:lpstr>
      <vt:lpstr>Aruandesse2015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Sirli Joona</cp:lastModifiedBy>
  <dcterms:created xsi:type="dcterms:W3CDTF">2016-06-17T07:28:20Z</dcterms:created>
  <dcterms:modified xsi:type="dcterms:W3CDTF">2018-08-07T09:20:22Z</dcterms:modified>
</cp:coreProperties>
</file>