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Kliinilised_indik\excelid_kodulehele\"/>
    </mc:Choice>
  </mc:AlternateContent>
  <xr:revisionPtr revIDLastSave="0" documentId="13_ncr:1_{45BA14FA-7CF9-4084-AB98-165C157E4E56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Kirjeldus" sheetId="7" r:id="rId1"/>
    <sheet name="Aruandesse2018" sheetId="20" r:id="rId2"/>
    <sheet name="Aruandesse2017" sheetId="18" r:id="rId3"/>
    <sheet name="Kirjeldus'16" sheetId="19" r:id="rId4"/>
    <sheet name="Aruandesse2016" sheetId="11" r:id="rId5"/>
  </sheets>
  <definedNames>
    <definedName name="DF_GRID_1" localSheetId="2">#REF!</definedName>
    <definedName name="DF_GRID_1" localSheetId="1">#REF!</definedName>
    <definedName name="DF_GRID_1">#REF!</definedName>
    <definedName name="DF_GRID_1_1" localSheetId="2">#REF!</definedName>
    <definedName name="DF_GRID_1_1" localSheetId="1">#REF!</definedName>
    <definedName name="DF_GRID_1_1">#REF!</definedName>
    <definedName name="DF_GRID_1_2" localSheetId="2">#REF!</definedName>
    <definedName name="DF_GRID_1_2" localSheetId="1">#REF!</definedName>
    <definedName name="DF_GRID_1_2">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20" l="1"/>
  <c r="G21" i="20"/>
  <c r="D126" i="20"/>
  <c r="H124" i="20"/>
  <c r="F124" i="20"/>
  <c r="F127" i="20"/>
  <c r="G125" i="20"/>
  <c r="H125" i="20" s="1"/>
  <c r="E125" i="20"/>
  <c r="F125" i="20" s="1"/>
  <c r="D125" i="20"/>
  <c r="H121" i="20"/>
  <c r="F121" i="20"/>
  <c r="H120" i="20"/>
  <c r="F120" i="20"/>
  <c r="H119" i="20"/>
  <c r="F119" i="20"/>
  <c r="H118" i="20"/>
  <c r="F118" i="20"/>
  <c r="H117" i="20"/>
  <c r="F117" i="20"/>
  <c r="H116" i="20"/>
  <c r="F116" i="20"/>
  <c r="H114" i="20"/>
  <c r="F114" i="20"/>
  <c r="H113" i="20"/>
  <c r="F113" i="20"/>
  <c r="H112" i="20"/>
  <c r="F112" i="20"/>
  <c r="H111" i="20"/>
  <c r="F111" i="20"/>
  <c r="H110" i="20"/>
  <c r="F110" i="20"/>
  <c r="H109" i="20"/>
  <c r="F109" i="20"/>
  <c r="H108" i="20"/>
  <c r="F108" i="20"/>
  <c r="H107" i="20"/>
  <c r="F107" i="20"/>
  <c r="H105" i="20"/>
  <c r="F105" i="20"/>
  <c r="H104" i="20"/>
  <c r="F104" i="20"/>
  <c r="H102" i="20"/>
  <c r="F102" i="20"/>
  <c r="H101" i="20"/>
  <c r="F101" i="20"/>
  <c r="H100" i="20"/>
  <c r="F100" i="20"/>
  <c r="H99" i="20"/>
  <c r="F99" i="20"/>
  <c r="H98" i="20"/>
  <c r="F98" i="20"/>
  <c r="H97" i="20"/>
  <c r="F97" i="20"/>
  <c r="H95" i="20"/>
  <c r="F95" i="20"/>
  <c r="H94" i="20"/>
  <c r="F94" i="20"/>
  <c r="H93" i="20"/>
  <c r="F93" i="20"/>
  <c r="H92" i="20"/>
  <c r="F92" i="20"/>
  <c r="H91" i="20"/>
  <c r="F91" i="20"/>
  <c r="G89" i="20"/>
  <c r="H88" i="20"/>
  <c r="F88" i="20"/>
  <c r="H87" i="20"/>
  <c r="F87" i="20"/>
  <c r="H86" i="20"/>
  <c r="F86" i="20"/>
  <c r="H85" i="20"/>
  <c r="F85" i="20"/>
  <c r="H84" i="20"/>
  <c r="F84" i="20"/>
  <c r="H83" i="20"/>
  <c r="F83" i="20"/>
  <c r="H82" i="20"/>
  <c r="F82" i="20"/>
  <c r="H81" i="20"/>
  <c r="F81" i="20"/>
  <c r="H80" i="20"/>
  <c r="F80" i="20"/>
  <c r="H79" i="20"/>
  <c r="F79" i="20"/>
  <c r="E89" i="20"/>
  <c r="G77" i="20"/>
  <c r="H76" i="20"/>
  <c r="F76" i="20"/>
  <c r="F75" i="20"/>
  <c r="H75" i="20"/>
  <c r="E77" i="20"/>
  <c r="D77" i="20"/>
  <c r="G73" i="20"/>
  <c r="H72" i="20"/>
  <c r="F72" i="20"/>
  <c r="F71" i="20"/>
  <c r="H71" i="20"/>
  <c r="E73" i="20"/>
  <c r="E62" i="20"/>
  <c r="F62" i="20" s="1"/>
  <c r="D62" i="20"/>
  <c r="G53" i="20"/>
  <c r="F53" i="20"/>
  <c r="G48" i="20"/>
  <c r="F48" i="20"/>
  <c r="G46" i="20"/>
  <c r="F46" i="20"/>
  <c r="G42" i="20"/>
  <c r="F42" i="20"/>
  <c r="G41" i="20"/>
  <c r="F41" i="20"/>
  <c r="G39" i="20"/>
  <c r="F39" i="20"/>
  <c r="G38" i="20"/>
  <c r="F38" i="20"/>
  <c r="G37" i="20"/>
  <c r="F37" i="20"/>
  <c r="F32" i="20"/>
  <c r="G19" i="20"/>
  <c r="F18" i="20"/>
  <c r="G18" i="20"/>
  <c r="E26" i="20"/>
  <c r="G13" i="20"/>
  <c r="F13" i="20"/>
  <c r="F8" i="20"/>
  <c r="F14" i="20" l="1"/>
  <c r="D89" i="20"/>
  <c r="H89" i="20" s="1"/>
  <c r="F25" i="20"/>
  <c r="F89" i="20"/>
  <c r="F19" i="20"/>
  <c r="G62" i="20"/>
  <c r="G90" i="20"/>
  <c r="H73" i="20"/>
  <c r="G25" i="20"/>
  <c r="E90" i="20"/>
  <c r="F7" i="20"/>
  <c r="D26" i="20"/>
  <c r="F26" i="20" s="1"/>
  <c r="G32" i="20"/>
  <c r="D73" i="20"/>
  <c r="H70" i="20"/>
  <c r="F77" i="20"/>
  <c r="H77" i="20"/>
  <c r="F70" i="20"/>
  <c r="F125" i="18"/>
  <c r="H123" i="18"/>
  <c r="H122" i="18"/>
  <c r="F122" i="18"/>
  <c r="H121" i="18"/>
  <c r="F121" i="18"/>
  <c r="H120" i="18"/>
  <c r="F120" i="18"/>
  <c r="H119" i="18"/>
  <c r="F119" i="18"/>
  <c r="H118" i="18"/>
  <c r="F118" i="18"/>
  <c r="H117" i="18"/>
  <c r="F117" i="18"/>
  <c r="H116" i="18"/>
  <c r="F116" i="18"/>
  <c r="H115" i="18"/>
  <c r="F115" i="18"/>
  <c r="H113" i="18"/>
  <c r="F113" i="18"/>
  <c r="H112" i="18"/>
  <c r="F112" i="18"/>
  <c r="H111" i="18"/>
  <c r="F111" i="18"/>
  <c r="H110" i="18"/>
  <c r="F110" i="18"/>
  <c r="H109" i="18"/>
  <c r="F109" i="18"/>
  <c r="H108" i="18"/>
  <c r="F108" i="18"/>
  <c r="H107" i="18"/>
  <c r="F107" i="18"/>
  <c r="H106" i="18"/>
  <c r="F106" i="18"/>
  <c r="H104" i="18"/>
  <c r="F104" i="18"/>
  <c r="H103" i="18"/>
  <c r="F103" i="18"/>
  <c r="H102" i="18"/>
  <c r="F102" i="18"/>
  <c r="H100" i="18"/>
  <c r="F100" i="18"/>
  <c r="H99" i="18"/>
  <c r="F99" i="18"/>
  <c r="H98" i="18"/>
  <c r="F98" i="18"/>
  <c r="H97" i="18"/>
  <c r="F97" i="18"/>
  <c r="H96" i="18"/>
  <c r="F96" i="18"/>
  <c r="H95" i="18"/>
  <c r="F95" i="18"/>
  <c r="H94" i="18"/>
  <c r="F94" i="18"/>
  <c r="H93" i="18"/>
  <c r="F93" i="18"/>
  <c r="H92" i="18"/>
  <c r="F92" i="18"/>
  <c r="H91" i="18"/>
  <c r="F91" i="18"/>
  <c r="H90" i="18"/>
  <c r="F123" i="18"/>
  <c r="H87" i="18"/>
  <c r="F87" i="18"/>
  <c r="H86" i="18"/>
  <c r="F86" i="18"/>
  <c r="F85" i="18"/>
  <c r="H85" i="18"/>
  <c r="H84" i="18"/>
  <c r="F84" i="18"/>
  <c r="H83" i="18"/>
  <c r="F83" i="18"/>
  <c r="H82" i="18"/>
  <c r="F82" i="18"/>
  <c r="F81" i="18"/>
  <c r="H81" i="18"/>
  <c r="H80" i="18"/>
  <c r="F80" i="18"/>
  <c r="H79" i="18"/>
  <c r="F79" i="18"/>
  <c r="F78" i="18"/>
  <c r="F77" i="18"/>
  <c r="H75" i="18"/>
  <c r="F75" i="18"/>
  <c r="F74" i="18"/>
  <c r="H71" i="18"/>
  <c r="F71" i="18"/>
  <c r="F70" i="18"/>
  <c r="H69" i="18"/>
  <c r="F69" i="18"/>
  <c r="D90" i="20" l="1"/>
  <c r="G8" i="20"/>
  <c r="G7" i="20"/>
  <c r="F10" i="20"/>
  <c r="E27" i="20"/>
  <c r="E126" i="20"/>
  <c r="F126" i="20" s="1"/>
  <c r="G126" i="20"/>
  <c r="H126" i="20" s="1"/>
  <c r="H90" i="20"/>
  <c r="G14" i="20"/>
  <c r="F73" i="20"/>
  <c r="D27" i="20"/>
  <c r="H70" i="18"/>
  <c r="F72" i="18"/>
  <c r="H76" i="18"/>
  <c r="H88" i="18"/>
  <c r="H77" i="18"/>
  <c r="F88" i="18"/>
  <c r="H74" i="18"/>
  <c r="H78" i="18"/>
  <c r="F90" i="18"/>
  <c r="F90" i="20" l="1"/>
  <c r="E63" i="20"/>
  <c r="F27" i="20"/>
  <c r="D63" i="20"/>
  <c r="G27" i="20"/>
  <c r="G10" i="20"/>
  <c r="G26" i="20"/>
  <c r="F76" i="18"/>
  <c r="H72" i="18"/>
  <c r="F63" i="20" l="1"/>
  <c r="H124" i="18"/>
  <c r="H89" i="18"/>
  <c r="F124" i="18"/>
  <c r="F89" i="18"/>
  <c r="G63" i="20" l="1"/>
  <c r="H62" i="20"/>
  <c r="H60" i="20"/>
  <c r="H61" i="20"/>
  <c r="H57" i="20"/>
  <c r="H53" i="20"/>
  <c r="H49" i="20"/>
  <c r="H45" i="20"/>
  <c r="H58" i="20"/>
  <c r="H54" i="20"/>
  <c r="H50" i="20"/>
  <c r="H59" i="20"/>
  <c r="H55" i="20"/>
  <c r="H51" i="20"/>
  <c r="H47" i="20"/>
  <c r="H43" i="20"/>
  <c r="H39" i="20"/>
  <c r="H35" i="20"/>
  <c r="H31" i="20"/>
  <c r="H27" i="20"/>
  <c r="H23" i="20"/>
  <c r="H19" i="20"/>
  <c r="H13" i="20"/>
  <c r="H11" i="20"/>
  <c r="H7" i="20"/>
  <c r="H40" i="20"/>
  <c r="H36" i="20"/>
  <c r="H32" i="20"/>
  <c r="H28" i="20"/>
  <c r="H26" i="20"/>
  <c r="H22" i="20"/>
  <c r="H18" i="20"/>
  <c r="H12" i="20"/>
  <c r="H10" i="20"/>
  <c r="H56" i="20"/>
  <c r="H44" i="20"/>
  <c r="H42" i="20"/>
  <c r="H38" i="20"/>
  <c r="H34" i="20"/>
  <c r="H30" i="20"/>
  <c r="H25" i="20"/>
  <c r="H20" i="20"/>
  <c r="H17" i="20"/>
  <c r="H8" i="20"/>
  <c r="H15" i="20"/>
  <c r="H9" i="20"/>
  <c r="H48" i="20"/>
  <c r="H41" i="20"/>
  <c r="H37" i="20"/>
  <c r="H33" i="20"/>
  <c r="H29" i="20"/>
  <c r="H16" i="20"/>
  <c r="H52" i="20"/>
  <c r="H46" i="20"/>
  <c r="H14" i="20"/>
  <c r="H24" i="20"/>
  <c r="H21" i="20"/>
  <c r="F62" i="18"/>
  <c r="G61" i="18"/>
  <c r="F61" i="18"/>
  <c r="G57" i="18"/>
  <c r="F57" i="18"/>
  <c r="G53" i="18"/>
  <c r="F53" i="18"/>
  <c r="G49" i="18"/>
  <c r="F49" i="18"/>
  <c r="G45" i="18"/>
  <c r="F45" i="18"/>
  <c r="G44" i="18"/>
  <c r="F44" i="18"/>
  <c r="G33" i="18"/>
  <c r="F33" i="18"/>
  <c r="G27" i="18"/>
  <c r="F27" i="18"/>
  <c r="G26" i="18"/>
  <c r="F26" i="18"/>
  <c r="G24" i="18"/>
  <c r="F24" i="18"/>
  <c r="G21" i="18"/>
  <c r="F21" i="18"/>
  <c r="G19" i="18"/>
  <c r="F19" i="18"/>
  <c r="G18" i="18"/>
  <c r="F18" i="18"/>
  <c r="G14" i="18"/>
  <c r="F14" i="18"/>
  <c r="G13" i="18"/>
  <c r="F13" i="18"/>
  <c r="G10" i="18"/>
  <c r="F10" i="18"/>
  <c r="G8" i="18"/>
  <c r="F8" i="18"/>
  <c r="F7" i="18"/>
  <c r="G62" i="18" l="1"/>
  <c r="H34" i="18"/>
  <c r="H11" i="18"/>
  <c r="H15" i="18"/>
  <c r="H19" i="18"/>
  <c r="H23" i="18"/>
  <c r="H60" i="18"/>
  <c r="H12" i="18"/>
  <c r="H16" i="18"/>
  <c r="H20" i="18"/>
  <c r="H24" i="18"/>
  <c r="H61" i="18"/>
  <c r="H13" i="18"/>
  <c r="H17" i="18"/>
  <c r="H21" i="18"/>
  <c r="H25" i="18"/>
  <c r="H14" i="18"/>
  <c r="H18" i="18"/>
  <c r="H22" i="18"/>
  <c r="H10" i="18"/>
  <c r="H30" i="18"/>
  <c r="H8" i="18"/>
  <c r="H50" i="18"/>
  <c r="H26" i="18"/>
  <c r="H57" i="18"/>
  <c r="H53" i="18"/>
  <c r="H49" i="18"/>
  <c r="H45" i="18"/>
  <c r="H41" i="18"/>
  <c r="H37" i="18"/>
  <c r="H33" i="18"/>
  <c r="H29" i="18"/>
  <c r="H56" i="18"/>
  <c r="H52" i="18"/>
  <c r="H48" i="18"/>
  <c r="H44" i="18"/>
  <c r="H40" i="18"/>
  <c r="H36" i="18"/>
  <c r="H32" i="18"/>
  <c r="H28" i="18"/>
  <c r="H59" i="18"/>
  <c r="H55" i="18"/>
  <c r="H51" i="18"/>
  <c r="H47" i="18"/>
  <c r="H43" i="18"/>
  <c r="H39" i="18"/>
  <c r="H35" i="18"/>
  <c r="H31" i="18"/>
  <c r="H27" i="18"/>
  <c r="H38" i="18"/>
  <c r="H54" i="18"/>
  <c r="H42" i="18"/>
  <c r="H58" i="18"/>
  <c r="H9" i="18"/>
  <c r="H7" i="18"/>
  <c r="H46" i="18"/>
  <c r="H174" i="11" l="1"/>
  <c r="F174" i="11"/>
  <c r="H173" i="11"/>
  <c r="F173" i="11"/>
  <c r="H126" i="11"/>
  <c r="F126" i="11"/>
  <c r="H156" i="11"/>
  <c r="F156" i="11"/>
  <c r="H149" i="11"/>
  <c r="F149" i="11"/>
  <c r="H140" i="11"/>
  <c r="F140" i="11"/>
  <c r="H136" i="11"/>
  <c r="F136" i="11"/>
  <c r="H131" i="11"/>
  <c r="F131" i="11"/>
  <c r="H129" i="11"/>
  <c r="F129" i="11"/>
  <c r="H125" i="11"/>
  <c r="F125" i="11"/>
  <c r="H162" i="11"/>
  <c r="F162" i="11"/>
  <c r="H160" i="11"/>
  <c r="F160" i="11"/>
  <c r="H161" i="11"/>
  <c r="F161" i="11"/>
  <c r="H127" i="11"/>
  <c r="F127" i="11"/>
  <c r="H167" i="11"/>
  <c r="F167" i="11"/>
  <c r="H158" i="11"/>
  <c r="F158" i="11"/>
  <c r="H172" i="11"/>
  <c r="F172" i="11"/>
  <c r="H134" i="11"/>
  <c r="F134" i="11"/>
  <c r="H171" i="11"/>
  <c r="F171" i="11"/>
  <c r="H166" i="11"/>
  <c r="F166" i="11"/>
  <c r="H144" i="11"/>
  <c r="F144" i="11"/>
  <c r="H124" i="11"/>
  <c r="F124" i="11"/>
  <c r="H159" i="11"/>
  <c r="F159" i="11"/>
  <c r="H137" i="11"/>
  <c r="F137" i="11"/>
  <c r="H163" i="11"/>
  <c r="F163" i="11"/>
  <c r="H132" i="11"/>
  <c r="F132" i="11"/>
  <c r="H123" i="11"/>
  <c r="F123" i="11"/>
  <c r="H147" i="11"/>
  <c r="F147" i="11"/>
  <c r="H168" i="11"/>
  <c r="F168" i="11"/>
  <c r="H135" i="11"/>
  <c r="F135" i="11"/>
  <c r="H122" i="11"/>
  <c r="F122" i="11"/>
  <c r="H170" i="11"/>
  <c r="F170" i="11"/>
  <c r="H128" i="11"/>
  <c r="F128" i="11"/>
  <c r="H169" i="11"/>
  <c r="F169" i="11"/>
  <c r="H148" i="11"/>
  <c r="F148" i="11"/>
  <c r="H155" i="11"/>
  <c r="F155" i="11"/>
  <c r="H153" i="11"/>
  <c r="F153" i="11"/>
  <c r="H141" i="11"/>
  <c r="F141" i="11"/>
  <c r="H142" i="11"/>
  <c r="F142" i="11"/>
  <c r="H157" i="11"/>
  <c r="F157" i="11"/>
  <c r="H164" i="11"/>
  <c r="F164" i="11"/>
  <c r="H143" i="11"/>
  <c r="F143" i="11"/>
  <c r="H133" i="11"/>
  <c r="F133" i="11"/>
  <c r="H130" i="11"/>
  <c r="F130" i="11"/>
  <c r="H150" i="11"/>
  <c r="F150" i="11"/>
  <c r="H138" i="11"/>
  <c r="F138" i="11"/>
  <c r="H151" i="11"/>
  <c r="F151" i="11"/>
  <c r="H152" i="11"/>
  <c r="F152" i="11"/>
  <c r="H146" i="11"/>
  <c r="F146" i="11"/>
  <c r="H145" i="11"/>
  <c r="F145" i="11"/>
  <c r="H165" i="11"/>
  <c r="F165" i="11"/>
  <c r="H154" i="11"/>
  <c r="F154" i="11"/>
  <c r="H139" i="11"/>
  <c r="F139" i="11"/>
  <c r="G8" i="11" l="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7" i="11"/>
  <c r="F9" i="11" l="1"/>
  <c r="F11" i="11"/>
  <c r="F20" i="11"/>
  <c r="H117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85" i="11"/>
  <c r="H74" i="11"/>
  <c r="H75" i="11"/>
  <c r="H76" i="11"/>
  <c r="H79" i="11"/>
  <c r="H71" i="11"/>
  <c r="H78" i="11"/>
  <c r="H77" i="11"/>
  <c r="H80" i="11"/>
  <c r="H68" i="11"/>
  <c r="H81" i="11"/>
  <c r="H82" i="11"/>
  <c r="H6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48" i="11"/>
  <c r="F49" i="11"/>
  <c r="F50" i="11"/>
  <c r="F51" i="11"/>
  <c r="F52" i="11"/>
  <c r="F53" i="11"/>
  <c r="F54" i="11"/>
  <c r="F55" i="11"/>
  <c r="F56" i="11"/>
  <c r="F57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16" i="11"/>
  <c r="K43" i="11" l="1"/>
  <c r="L43" i="11"/>
  <c r="K35" i="11"/>
  <c r="L35" i="11"/>
  <c r="K27" i="11"/>
  <c r="L27" i="11"/>
  <c r="K55" i="11"/>
  <c r="L55" i="11"/>
  <c r="K42" i="11"/>
  <c r="L42" i="11"/>
  <c r="K34" i="11"/>
  <c r="L34" i="11"/>
  <c r="K26" i="11"/>
  <c r="L26" i="11"/>
  <c r="K50" i="11"/>
  <c r="L50" i="11"/>
  <c r="L20" i="11"/>
  <c r="K20" i="11"/>
  <c r="L45" i="11"/>
  <c r="K45" i="11"/>
  <c r="L41" i="11"/>
  <c r="K41" i="11"/>
  <c r="L37" i="11"/>
  <c r="K37" i="11"/>
  <c r="L33" i="11"/>
  <c r="K33" i="11"/>
  <c r="L29" i="11"/>
  <c r="K29" i="11"/>
  <c r="L57" i="11"/>
  <c r="K57" i="11"/>
  <c r="L53" i="11"/>
  <c r="K53" i="11"/>
  <c r="L49" i="11"/>
  <c r="K49" i="11"/>
  <c r="L11" i="11"/>
  <c r="K11" i="11"/>
  <c r="K47" i="11"/>
  <c r="L47" i="11"/>
  <c r="L39" i="11"/>
  <c r="K39" i="11"/>
  <c r="L31" i="11"/>
  <c r="K31" i="11"/>
  <c r="L51" i="11"/>
  <c r="K51" i="11"/>
  <c r="K46" i="11"/>
  <c r="L46" i="11"/>
  <c r="K38" i="11"/>
  <c r="L38" i="11"/>
  <c r="K30" i="11"/>
  <c r="L30" i="11"/>
  <c r="K54" i="11"/>
  <c r="L54" i="11"/>
  <c r="K16" i="11"/>
  <c r="L16" i="11"/>
  <c r="K44" i="11"/>
  <c r="L44" i="11"/>
  <c r="L40" i="11"/>
  <c r="K40" i="11"/>
  <c r="K36" i="11"/>
  <c r="L36" i="11"/>
  <c r="L32" i="11"/>
  <c r="K32" i="11"/>
  <c r="K28" i="11"/>
  <c r="L28" i="11"/>
  <c r="K56" i="11"/>
  <c r="L56" i="11"/>
  <c r="K52" i="11"/>
  <c r="L52" i="11"/>
  <c r="L48" i="11"/>
  <c r="K48" i="11"/>
  <c r="K9" i="11"/>
  <c r="L9" i="11"/>
  <c r="H66" i="11"/>
  <c r="H69" i="11"/>
  <c r="H70" i="11"/>
  <c r="H72" i="11"/>
  <c r="H73" i="11"/>
  <c r="F70" i="11"/>
  <c r="F73" i="11"/>
  <c r="F75" i="11"/>
  <c r="F81" i="11"/>
  <c r="F12" i="11"/>
  <c r="F74" i="11"/>
  <c r="F78" i="11"/>
  <c r="F79" i="11"/>
  <c r="F76" i="11"/>
  <c r="F23" i="11"/>
  <c r="F18" i="11"/>
  <c r="F15" i="11"/>
  <c r="F71" i="11"/>
  <c r="F8" i="11"/>
  <c r="F22" i="11"/>
  <c r="F19" i="11"/>
  <c r="F21" i="11"/>
  <c r="F14" i="11"/>
  <c r="F117" i="11"/>
  <c r="F66" i="11"/>
  <c r="F58" i="11"/>
  <c r="K14" i="11" l="1"/>
  <c r="L14" i="11"/>
  <c r="K8" i="11"/>
  <c r="L8" i="11"/>
  <c r="K23" i="11"/>
  <c r="L23" i="11"/>
  <c r="K22" i="11"/>
  <c r="L22" i="11"/>
  <c r="K58" i="11"/>
  <c r="L58" i="11"/>
  <c r="K18" i="11"/>
  <c r="L18" i="11"/>
  <c r="L21" i="11"/>
  <c r="K21" i="11"/>
  <c r="L12" i="11"/>
  <c r="K12" i="11"/>
  <c r="L19" i="11"/>
  <c r="K19" i="11"/>
  <c r="K15" i="11"/>
  <c r="L15" i="11"/>
  <c r="H83" i="11"/>
  <c r="F17" i="11"/>
  <c r="F13" i="11"/>
  <c r="F24" i="11"/>
  <c r="F82" i="11"/>
  <c r="F68" i="11"/>
  <c r="F80" i="11"/>
  <c r="F67" i="11"/>
  <c r="F77" i="11"/>
  <c r="F7" i="11"/>
  <c r="F69" i="11"/>
  <c r="F72" i="11"/>
  <c r="F10" i="11"/>
  <c r="L13" i="11" l="1"/>
  <c r="K13" i="11"/>
  <c r="K24" i="11"/>
  <c r="L24" i="11"/>
  <c r="L17" i="11"/>
  <c r="K17" i="11"/>
  <c r="L10" i="11"/>
  <c r="K10" i="11"/>
  <c r="H84" i="11"/>
  <c r="H118" i="11"/>
  <c r="F83" i="11"/>
  <c r="F118" i="11"/>
  <c r="F59" i="11"/>
  <c r="F25" i="11"/>
  <c r="L25" i="11" l="1"/>
  <c r="K25" i="11"/>
  <c r="L59" i="11"/>
  <c r="K59" i="11"/>
  <c r="I72" i="11"/>
  <c r="I75" i="11"/>
  <c r="I79" i="11"/>
  <c r="I82" i="11"/>
  <c r="I86" i="11"/>
  <c r="I90" i="11"/>
  <c r="I94" i="11"/>
  <c r="I98" i="11"/>
  <c r="I102" i="11"/>
  <c r="I106" i="11"/>
  <c r="I110" i="11"/>
  <c r="I114" i="11"/>
  <c r="I118" i="11"/>
  <c r="I67" i="11"/>
  <c r="I70" i="11"/>
  <c r="I76" i="11"/>
  <c r="I83" i="11"/>
  <c r="I87" i="11"/>
  <c r="I91" i="11"/>
  <c r="I95" i="11"/>
  <c r="I99" i="11"/>
  <c r="I103" i="11"/>
  <c r="I107" i="11"/>
  <c r="I111" i="11"/>
  <c r="I115" i="11"/>
  <c r="I119" i="11"/>
  <c r="I68" i="11"/>
  <c r="I73" i="11"/>
  <c r="I77" i="11"/>
  <c r="I80" i="11"/>
  <c r="I84" i="11"/>
  <c r="I88" i="11"/>
  <c r="I92" i="11"/>
  <c r="I96" i="11"/>
  <c r="I100" i="11"/>
  <c r="I104" i="11"/>
  <c r="I108" i="11"/>
  <c r="I112" i="11"/>
  <c r="I116" i="11"/>
  <c r="I69" i="11"/>
  <c r="I71" i="11"/>
  <c r="I74" i="11"/>
  <c r="I78" i="11"/>
  <c r="I81" i="11"/>
  <c r="I85" i="11"/>
  <c r="I89" i="11"/>
  <c r="I93" i="11"/>
  <c r="I97" i="11"/>
  <c r="I101" i="11"/>
  <c r="I105" i="11"/>
  <c r="I109" i="11"/>
  <c r="I113" i="11"/>
  <c r="I117" i="11"/>
  <c r="I66" i="11"/>
  <c r="J67" i="11"/>
  <c r="J70" i="11"/>
  <c r="J76" i="11"/>
  <c r="J83" i="11"/>
  <c r="J87" i="11"/>
  <c r="J91" i="11"/>
  <c r="J95" i="11"/>
  <c r="J99" i="11"/>
  <c r="J103" i="11"/>
  <c r="J107" i="11"/>
  <c r="J111" i="11"/>
  <c r="J115" i="11"/>
  <c r="J119" i="11"/>
  <c r="J68" i="11"/>
  <c r="J73" i="11"/>
  <c r="J77" i="11"/>
  <c r="J80" i="11"/>
  <c r="J84" i="11"/>
  <c r="J88" i="11"/>
  <c r="J92" i="11"/>
  <c r="J96" i="11"/>
  <c r="J100" i="11"/>
  <c r="J104" i="11"/>
  <c r="J108" i="11"/>
  <c r="J112" i="11"/>
  <c r="J116" i="11"/>
  <c r="J69" i="11"/>
  <c r="J71" i="11"/>
  <c r="J74" i="11"/>
  <c r="J78" i="11"/>
  <c r="J81" i="11"/>
  <c r="J85" i="11"/>
  <c r="J89" i="11"/>
  <c r="J93" i="11"/>
  <c r="J97" i="11"/>
  <c r="J101" i="11"/>
  <c r="J105" i="11"/>
  <c r="J109" i="11"/>
  <c r="J113" i="11"/>
  <c r="J117" i="11"/>
  <c r="J66" i="11"/>
  <c r="J72" i="11"/>
  <c r="J75" i="11"/>
  <c r="J79" i="11"/>
  <c r="J82" i="11"/>
  <c r="J86" i="11"/>
  <c r="J90" i="11"/>
  <c r="J94" i="11"/>
  <c r="J98" i="11"/>
  <c r="J102" i="11"/>
  <c r="J106" i="11"/>
  <c r="J110" i="11"/>
  <c r="J114" i="11"/>
  <c r="J118" i="11"/>
  <c r="H9" i="11"/>
  <c r="H14" i="11"/>
  <c r="H18" i="11"/>
  <c r="H21" i="11"/>
  <c r="H25" i="11"/>
  <c r="H29" i="11"/>
  <c r="H33" i="11"/>
  <c r="H37" i="11"/>
  <c r="H41" i="11"/>
  <c r="H45" i="11"/>
  <c r="H49" i="11"/>
  <c r="H53" i="11"/>
  <c r="H57" i="11"/>
  <c r="H16" i="11"/>
  <c r="H27" i="11"/>
  <c r="H35" i="11"/>
  <c r="H43" i="11"/>
  <c r="H51" i="11"/>
  <c r="H8" i="11"/>
  <c r="H28" i="11"/>
  <c r="H36" i="11"/>
  <c r="H44" i="11"/>
  <c r="H52" i="11"/>
  <c r="H10" i="11"/>
  <c r="H12" i="11"/>
  <c r="H15" i="11"/>
  <c r="H19" i="11"/>
  <c r="H22" i="11"/>
  <c r="H26" i="11"/>
  <c r="H30" i="11"/>
  <c r="H34" i="11"/>
  <c r="H38" i="11"/>
  <c r="H42" i="11"/>
  <c r="H46" i="11"/>
  <c r="H50" i="11"/>
  <c r="H54" i="11"/>
  <c r="H7" i="11"/>
  <c r="H13" i="11"/>
  <c r="H20" i="11"/>
  <c r="H23" i="11"/>
  <c r="H31" i="11"/>
  <c r="H39" i="11"/>
  <c r="H47" i="11"/>
  <c r="H55" i="11"/>
  <c r="H11" i="11"/>
  <c r="H17" i="11"/>
  <c r="H24" i="11"/>
  <c r="H32" i="11"/>
  <c r="H40" i="11"/>
  <c r="H48" i="11"/>
  <c r="H56" i="11"/>
  <c r="F84" i="11"/>
  <c r="K7" i="11" l="1"/>
  <c r="L7" i="11"/>
  <c r="G7" i="18" l="1"/>
</calcChain>
</file>

<file path=xl/sharedStrings.xml><?xml version="1.0" encoding="utf-8"?>
<sst xmlns="http://schemas.openxmlformats.org/spreadsheetml/2006/main" count="626" uniqueCount="102">
  <si>
    <t>SA Ahtme Haigla</t>
  </si>
  <si>
    <t>Ruus Krista eraarst</t>
  </si>
  <si>
    <t>Jaanson &amp; Lääne OÜ</t>
  </si>
  <si>
    <t>OÜ Jaansoni Psühhiaatriakeskus</t>
  </si>
  <si>
    <t>Mari Viik OÜ</t>
  </si>
  <si>
    <t>SA Põltsamaa Tervis</t>
  </si>
  <si>
    <t>Medicum AS</t>
  </si>
  <si>
    <t>Aasa Kliinik OÜ</t>
  </si>
  <si>
    <t>Psühhiaater Õie Vahing OÜ</t>
  </si>
  <si>
    <t>Tiiu Tandre OÜ</t>
  </si>
  <si>
    <t>Ljudmilla Väre</t>
  </si>
  <si>
    <t>E.G.U. Erapraksis OÜ</t>
  </si>
  <si>
    <t>OÜ Ambromed Grupp</t>
  </si>
  <si>
    <t>MPPK OÜ</t>
  </si>
  <si>
    <t>Veronika Hermet OÜ</t>
  </si>
  <si>
    <t>AARIKA OÜ</t>
  </si>
  <si>
    <t>Saaremaa Perenõuandla OÜ</t>
  </si>
  <si>
    <t>Adeli Eesti OÜ</t>
  </si>
  <si>
    <t>Sensus Etc OÜ</t>
  </si>
  <si>
    <t>Corrigo OÜ</t>
  </si>
  <si>
    <t>Tiiu Valgemäe</t>
  </si>
  <si>
    <t>Psühho-Konsultandid OÜ</t>
  </si>
  <si>
    <t>Märjamaa Haigla AS</t>
  </si>
  <si>
    <t>Psühhiaater Kadri Varrand- Kukk.</t>
  </si>
  <si>
    <t>Katrin Noorkõiv</t>
  </si>
  <si>
    <t>Benita Kodu AS</t>
  </si>
  <si>
    <t>Merike Alas OÜ</t>
  </si>
  <si>
    <t>PureMind OÜ</t>
  </si>
  <si>
    <t>Viru Haigla AS</t>
  </si>
  <si>
    <t>Rüütli Psühhiaatrid OÜ</t>
  </si>
  <si>
    <t>Joonase Nõuandla OÜ</t>
  </si>
  <si>
    <t>SA Lõhavere Ravi- ja Hooldekeskus</t>
  </si>
  <si>
    <t>Kokku:</t>
  </si>
  <si>
    <t>Psühhiaatria indikaator 4: Skisofreeniahaiged, kes kasutavad antipsühhootilist ravi haiglaväliselt</t>
  </si>
  <si>
    <t>Haiglaliik</t>
  </si>
  <si>
    <t>Haigla</t>
  </si>
  <si>
    <t>Piirkondlikud</t>
  </si>
  <si>
    <t>piirkH</t>
  </si>
  <si>
    <t>Keskhaiglad</t>
  </si>
  <si>
    <t>keskH</t>
  </si>
  <si>
    <t>Üldhaiglad</t>
  </si>
  <si>
    <t>üldH</t>
  </si>
  <si>
    <t>HVA välised teenuseosutajad</t>
  </si>
  <si>
    <t>*Retsepid on välja kirjutatud aasta jooksul peale patsiendi aasta esimest psühhiaatrilise raviteenusega raviarvet (arvestus raviarve lõpust)</t>
  </si>
  <si>
    <t>*Teenused on olnud aasta jooksul peale patsiendi aasta esimest psühhiaatrilise raviteenusega raviarvet (arvestus raviarve lõpust)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</si>
  <si>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</si>
  <si>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</si>
  <si>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</si>
  <si>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</si>
  <si>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</si>
  <si>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Põhja-Eesti Regionaalhaigla</t>
  </si>
  <si>
    <t>Tallinna Lastehaigla</t>
  </si>
  <si>
    <t>Tartu Ülikooli Kliinikum</t>
  </si>
  <si>
    <t>Lääne-Tallinna Keskhaigla</t>
  </si>
  <si>
    <t>Pärnu Haigla</t>
  </si>
  <si>
    <t>Jõgeva Haigla</t>
  </si>
  <si>
    <t>Järvamaa Haigla</t>
  </si>
  <si>
    <t>Kuressaare Haigla</t>
  </si>
  <si>
    <t>Lõuna-Eesti Haigla</t>
  </si>
  <si>
    <t>Läänemaa Haigla</t>
  </si>
  <si>
    <t>Raplamaa Haigla</t>
  </si>
  <si>
    <t>Valga Haigla</t>
  </si>
  <si>
    <t>Viljandi Haigla</t>
  </si>
  <si>
    <t>Narva Haigla</t>
  </si>
  <si>
    <t>Põlva Haigla</t>
  </si>
  <si>
    <t>2016.a patsientide arv aasta esimese psühhiaatrilise raviteenuse osutajaga</t>
  </si>
  <si>
    <r>
      <t xml:space="preserve">2016.a patsientide arv, kellel aasta teenuste kordade arv on </t>
    </r>
    <r>
      <rPr>
        <b/>
        <sz val="11"/>
        <color theme="1"/>
        <rFont val="Calibri"/>
        <family val="2"/>
        <charset val="186"/>
      </rPr>
      <t>≥8*</t>
    </r>
  </si>
  <si>
    <r>
      <t xml:space="preserve">2016.a patsientide osakaal, kellel aasta teenuste kordade arv on </t>
    </r>
    <r>
      <rPr>
        <b/>
        <sz val="11"/>
        <color theme="1"/>
        <rFont val="Calibri"/>
        <family val="2"/>
        <charset val="186"/>
      </rPr>
      <t>≥8*</t>
    </r>
    <r>
      <rPr>
        <b/>
        <sz val="11"/>
        <color theme="1"/>
        <rFont val="Calibri"/>
        <family val="2"/>
        <charset val="186"/>
        <scheme val="minor"/>
      </rPr>
      <t>, osakaal</t>
    </r>
  </si>
  <si>
    <r>
      <t xml:space="preserve">2016.a patsientide arv, kellel välja kirjutatud retseptide arv aastas on </t>
    </r>
    <r>
      <rPr>
        <b/>
        <sz val="11"/>
        <color theme="1"/>
        <rFont val="Calibri"/>
        <family val="2"/>
        <charset val="186"/>
      </rPr>
      <t>≥4*</t>
    </r>
  </si>
  <si>
    <r>
      <t xml:space="preserve">2016.a patsientide arv, kellel välja kirjutatud retseptide arv aastas on </t>
    </r>
    <r>
      <rPr>
        <b/>
        <sz val="11"/>
        <color theme="1"/>
        <rFont val="Calibri"/>
        <family val="2"/>
        <charset val="186"/>
      </rPr>
      <t>≥4* ja kes on ka ≥4 retsepti välja ostnud</t>
    </r>
  </si>
  <si>
    <t>2016.a patsientide osakaal, kellel välja kirjutatud retseptide arv aastas on ≥4*ja kes on ka ≥4 retsepti välja ostnud, osakaal</t>
  </si>
  <si>
    <t>2016.a patsientide osakaal, kellel välja kirjutatud retseptide arv aastas on ≥4*, osakaal</t>
  </si>
  <si>
    <r>
      <t xml:space="preserve">2016.a patsientide arv, kellel välja kirjutatud retseptide arv aastas on </t>
    </r>
    <r>
      <rPr>
        <b/>
        <sz val="11"/>
        <color theme="0"/>
        <rFont val="Calibri"/>
        <family val="2"/>
      </rPr>
      <t>≥4*</t>
    </r>
  </si>
  <si>
    <r>
      <t xml:space="preserve">2016.a patsientide arv, kellel välja kirjutatud retseptide arv aastas on </t>
    </r>
    <r>
      <rPr>
        <b/>
        <sz val="11"/>
        <color theme="0"/>
        <rFont val="Calibri"/>
        <family val="2"/>
      </rPr>
      <t>≥4* ja kes on ka ≥4 retsepti välja ostnud</t>
    </r>
  </si>
  <si>
    <t>SA Elva Haigla TM</t>
  </si>
  <si>
    <t>EELK Tallinna Diakooniahaigla SA</t>
  </si>
  <si>
    <t>SA Tõrva Haigla</t>
  </si>
  <si>
    <t>Qvalitas Arstikeskus AS</t>
  </si>
  <si>
    <t>Saluveer Erika</t>
  </si>
  <si>
    <t>Kallavere Haigla AS</t>
  </si>
  <si>
    <t>Hiiumaa Haigla</t>
  </si>
  <si>
    <t>Ida-Tallinna Keskhaigla</t>
  </si>
  <si>
    <t>2017.a patsientide arv aasta esimese psühhiaatrilise raviteenuse osutajaga</t>
  </si>
  <si>
    <r>
      <t xml:space="preserve">2017.a patsientide arv, kellel välja kirjutatud retseptide arv aastas on </t>
    </r>
    <r>
      <rPr>
        <b/>
        <sz val="11"/>
        <color theme="1"/>
        <rFont val="Calibri"/>
        <family val="2"/>
        <charset val="186"/>
      </rPr>
      <t>≥4* ja kes on ka ≥4 retsepti välja ostnud</t>
    </r>
  </si>
  <si>
    <t>2017.a patsientide osakaal, kellel välja kirjutatud retseptide arv aastas on ≥4*ja kes on ka ≥4 retsepti välja ostnud, osakaal</t>
  </si>
  <si>
    <t>95% UV</t>
  </si>
  <si>
    <t>2017.a patsiendid, kellel aasta teenuste kordade arv on ≥8*, arv</t>
  </si>
  <si>
    <t>2017.a patsiendid, kellel aasta teenuste kordade arv on ≥8*, osakaal</t>
  </si>
  <si>
    <t>2017.a patsiendid, kellele välja kirjutatud aastas ≥4* retsepti, arv</t>
  </si>
  <si>
    <t>2017.a patsiendid, kellele välja kirjutatud aastas ≥4* retsepti, osakaal</t>
  </si>
  <si>
    <t>-</t>
  </si>
  <si>
    <t>2018.a patsientide arv aasta esimese psühhiaatrilise raviteenuse osutajaga</t>
  </si>
  <si>
    <r>
      <t xml:space="preserve">2018.a patsientide arv, kellel aasta teenuste kordade arv on </t>
    </r>
    <r>
      <rPr>
        <b/>
        <sz val="11"/>
        <color theme="1"/>
        <rFont val="Calibri"/>
        <family val="2"/>
        <charset val="186"/>
      </rPr>
      <t>≥8*</t>
    </r>
  </si>
  <si>
    <r>
      <t xml:space="preserve">2018.a patsientide osakaal, kellel aasta teenuste kordade arv on </t>
    </r>
    <r>
      <rPr>
        <b/>
        <sz val="11"/>
        <color theme="1"/>
        <rFont val="Calibri"/>
        <family val="2"/>
        <charset val="186"/>
      </rPr>
      <t>≥8*</t>
    </r>
    <r>
      <rPr>
        <b/>
        <sz val="11"/>
        <color theme="1"/>
        <rFont val="Calibri"/>
        <family val="2"/>
        <charset val="186"/>
        <scheme val="minor"/>
      </rPr>
      <t>, osakaal</t>
    </r>
  </si>
  <si>
    <t>Wismari Haigla AS</t>
  </si>
  <si>
    <t>AS Rakvere Haigla</t>
  </si>
  <si>
    <t>AS Medicum Tervishoiuteenused</t>
  </si>
  <si>
    <t>Sihtasutus Pärnu-Jaagupi Hoolduskod</t>
  </si>
  <si>
    <r>
      <t xml:space="preserve">2018.a patsientide arv, kellel välja kirjutatud retseptide arv aastas on </t>
    </r>
    <r>
      <rPr>
        <b/>
        <sz val="11"/>
        <color theme="1"/>
        <rFont val="Calibri"/>
        <family val="2"/>
        <charset val="186"/>
      </rPr>
      <t>≥4*</t>
    </r>
  </si>
  <si>
    <t>2018.a patsientide osakaal, kellel välja kirjutatud retseptide arv aastas on ≥4*, osakaal</t>
  </si>
  <si>
    <r>
      <t xml:space="preserve">2018.a patsientide arv, kellel välja kirjutatud retseptide arv aastas on </t>
    </r>
    <r>
      <rPr>
        <b/>
        <sz val="11"/>
        <color theme="1"/>
        <rFont val="Calibri"/>
        <family val="2"/>
        <charset val="186"/>
      </rPr>
      <t>≥4* ja kes on ka ≥4 retsepti välja ostnud</t>
    </r>
  </si>
  <si>
    <t>2018.a patsientide osakaal, kellel välja kirjutatud retseptide arv aastas on ≥4*ja kes on ka ≥4 retsepti välja ostnud, osakaal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</si>
</sst>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8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FF33CC"/>
      <name val="Calibri"/>
      <family val="2"/>
      <charset val="186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2"/>
      <color rgb="FF2E75B6"/>
      <name val="Times New Roman"/>
      <family val="1"/>
      <charset val="186"/>
    </font>
    <font>
      <b/>
      <sz val="11"/>
      <color theme="1"/>
      <name val="Calibri"/>
      <family val="2"/>
      <charset val="186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5">
    <xf numFmtId="0" fontId="0" fillId="0" borderId="0"/>
    <xf numFmtId="0" fontId="4" fillId="2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1" applyNumberFormat="0" applyAlignment="0" applyProtection="0"/>
    <xf numFmtId="0" fontId="15" fillId="15" borderId="2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2" fillId="13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  <xf numFmtId="0" fontId="21" fillId="0" borderId="6" applyNumberFormat="0" applyFill="0" applyAlignment="0" applyProtection="0"/>
    <xf numFmtId="0" fontId="21" fillId="21" borderId="0" applyNumberFormat="0" applyBorder="0" applyAlignment="0" applyProtection="0"/>
    <xf numFmtId="0" fontId="4" fillId="20" borderId="1" applyNumberFormat="0" applyFont="0" applyAlignment="0" applyProtection="0"/>
    <xf numFmtId="0" fontId="22" fillId="23" borderId="7" applyNumberFormat="0" applyAlignment="0" applyProtection="0"/>
    <xf numFmtId="4" fontId="4" fillId="27" borderId="1" applyNumberFormat="0" applyProtection="0">
      <alignment vertical="center"/>
    </xf>
    <xf numFmtId="4" fontId="25" fillId="28" borderId="1" applyNumberFormat="0" applyProtection="0">
      <alignment vertical="center"/>
    </xf>
    <xf numFmtId="4" fontId="4" fillId="28" borderId="1" applyNumberFormat="0" applyProtection="0">
      <alignment horizontal="left" vertical="center" indent="1"/>
    </xf>
    <xf numFmtId="0" fontId="8" fillId="27" borderId="8" applyNumberFormat="0" applyProtection="0">
      <alignment horizontal="left" vertical="top" indent="1"/>
    </xf>
    <xf numFmtId="4" fontId="4" fillId="29" borderId="1" applyNumberFormat="0" applyProtection="0">
      <alignment horizontal="left" vertical="center" indent="1"/>
    </xf>
    <xf numFmtId="4" fontId="4" fillId="30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9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4" fillId="41" borderId="1" applyNumberFormat="0" applyProtection="0">
      <alignment horizontal="right" vertical="center"/>
    </xf>
    <xf numFmtId="4" fontId="4" fillId="42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0" borderId="8" applyNumberFormat="0" applyProtection="0">
      <alignment horizontal="left" vertical="top" indent="1"/>
    </xf>
    <xf numFmtId="0" fontId="4" fillId="44" borderId="1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0" fontId="4" fillId="45" borderId="1" applyNumberFormat="0" applyProtection="0">
      <alignment horizontal="left" vertical="center" indent="1"/>
    </xf>
    <xf numFmtId="0" fontId="4" fillId="45" borderId="8" applyNumberFormat="0" applyProtection="0">
      <alignment horizontal="left" vertical="top" indent="1"/>
    </xf>
    <xf numFmtId="0" fontId="4" fillId="42" borderId="1" applyNumberFormat="0" applyProtection="0">
      <alignment horizontal="left" vertical="center" indent="1"/>
    </xf>
    <xf numFmtId="0" fontId="4" fillId="42" borderId="8" applyNumberFormat="0" applyProtection="0">
      <alignment horizontal="left" vertical="top" indent="1"/>
    </xf>
    <xf numFmtId="0" fontId="4" fillId="46" borderId="10" applyNumberFormat="0">
      <protection locked="0"/>
    </xf>
    <xf numFmtId="0" fontId="5" fillId="40" borderId="11" applyBorder="0"/>
    <xf numFmtId="4" fontId="6" fillId="47" borderId="8" applyNumberFormat="0" applyProtection="0">
      <alignment vertical="center"/>
    </xf>
    <xf numFmtId="4" fontId="25" fillId="48" borderId="12" applyNumberFormat="0" applyProtection="0">
      <alignment vertical="center"/>
    </xf>
    <xf numFmtId="4" fontId="6" fillId="43" borderId="8" applyNumberFormat="0" applyProtection="0">
      <alignment horizontal="left" vertical="center" indent="1"/>
    </xf>
    <xf numFmtId="0" fontId="6" fillId="47" borderId="8" applyNumberFormat="0" applyProtection="0">
      <alignment horizontal="left" vertical="top" indent="1"/>
    </xf>
    <xf numFmtId="4" fontId="4" fillId="0" borderId="1" applyNumberFormat="0" applyProtection="0">
      <alignment horizontal="right" vertical="center"/>
    </xf>
    <xf numFmtId="4" fontId="25" fillId="49" borderId="1" applyNumberFormat="0" applyProtection="0">
      <alignment horizontal="right" vertical="center"/>
    </xf>
    <xf numFmtId="4" fontId="4" fillId="29" borderId="1" applyNumberFormat="0" applyProtection="0">
      <alignment horizontal="left" vertical="center" indent="1"/>
    </xf>
    <xf numFmtId="0" fontId="6" fillId="41" borderId="8" applyNumberFormat="0" applyProtection="0">
      <alignment horizontal="left" vertical="top" indent="1"/>
    </xf>
    <xf numFmtId="4" fontId="9" fillId="50" borderId="9" applyNumberFormat="0" applyProtection="0">
      <alignment horizontal="left" vertical="center" indent="1"/>
    </xf>
    <xf numFmtId="0" fontId="4" fillId="51" borderId="12"/>
    <xf numFmtId="4" fontId="10" fillId="46" borderId="1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26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27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28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9" fontId="37" fillId="0" borderId="0" applyFont="0" applyFill="0" applyBorder="0" applyAlignment="0" applyProtection="0"/>
    <xf numFmtId="0" fontId="26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43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26" fillId="2" borderId="0"/>
  </cellStyleXfs>
  <cellXfs count="11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3" fillId="0" borderId="0" xfId="0" applyFont="1" applyAlignment="1"/>
    <xf numFmtId="49" fontId="0" fillId="0" borderId="0" xfId="0" applyNumberFormat="1"/>
    <xf numFmtId="0" fontId="0" fillId="0" borderId="12" xfId="0" applyBorder="1" applyAlignment="1">
      <alignment horizontal="left"/>
    </xf>
    <xf numFmtId="0" fontId="0" fillId="0" borderId="12" xfId="0" applyNumberFormat="1" applyBorder="1"/>
    <xf numFmtId="0" fontId="30" fillId="0" borderId="0" xfId="0" applyFont="1" applyAlignment="1">
      <alignment horizontal="left" vertical="center"/>
    </xf>
    <xf numFmtId="9" fontId="0" fillId="0" borderId="12" xfId="0" applyNumberFormat="1" applyBorder="1"/>
    <xf numFmtId="9" fontId="29" fillId="0" borderId="12" xfId="0" applyNumberFormat="1" applyFont="1" applyBorder="1"/>
    <xf numFmtId="0" fontId="0" fillId="0" borderId="12" xfId="0" applyBorder="1"/>
    <xf numFmtId="0" fontId="32" fillId="0" borderId="12" xfId="0" applyFont="1" applyBorder="1"/>
    <xf numFmtId="0" fontId="29" fillId="0" borderId="12" xfId="0" applyFont="1" applyBorder="1"/>
    <xf numFmtId="0" fontId="35" fillId="0" borderId="12" xfId="0" applyFont="1" applyBorder="1"/>
    <xf numFmtId="0" fontId="36" fillId="0" borderId="12" xfId="0" applyFont="1" applyBorder="1"/>
    <xf numFmtId="0" fontId="0" fillId="0" borderId="14" xfId="0" applyBorder="1"/>
    <xf numFmtId="0" fontId="29" fillId="0" borderId="14" xfId="0" applyFont="1" applyBorder="1"/>
    <xf numFmtId="0" fontId="0" fillId="0" borderId="15" xfId="0" applyBorder="1"/>
    <xf numFmtId="0" fontId="29" fillId="0" borderId="15" xfId="0" applyFont="1" applyBorder="1"/>
    <xf numFmtId="0" fontId="0" fillId="0" borderId="0" xfId="0" applyFill="1" applyBorder="1" applyAlignment="1">
      <alignment horizontal="left"/>
    </xf>
    <xf numFmtId="164" fontId="33" fillId="0" borderId="0" xfId="0" applyNumberFormat="1" applyFont="1"/>
    <xf numFmtId="9" fontId="33" fillId="0" borderId="0" xfId="0" applyNumberFormat="1" applyFont="1"/>
    <xf numFmtId="164" fontId="0" fillId="0" borderId="0" xfId="0" applyNumberFormat="1"/>
    <xf numFmtId="9" fontId="37" fillId="0" borderId="12" xfId="167" applyFont="1" applyBorder="1" applyAlignment="1">
      <alignment horizontal="right"/>
    </xf>
    <xf numFmtId="2" fontId="0" fillId="0" borderId="0" xfId="0" applyNumberFormat="1"/>
    <xf numFmtId="2" fontId="29" fillId="0" borderId="0" xfId="0" applyNumberFormat="1" applyFont="1"/>
    <xf numFmtId="9" fontId="29" fillId="0" borderId="12" xfId="167" applyFont="1" applyBorder="1" applyAlignment="1">
      <alignment horizontal="right"/>
    </xf>
    <xf numFmtId="0" fontId="33" fillId="0" borderId="0" xfId="0" applyFont="1" applyBorder="1" applyAlignment="1">
      <alignment horizontal="center" wrapText="1"/>
    </xf>
    <xf numFmtId="2" fontId="33" fillId="0" borderId="0" xfId="0" applyNumberFormat="1" applyFont="1"/>
    <xf numFmtId="0" fontId="0" fillId="0" borderId="15" xfId="0" applyFont="1" applyBorder="1"/>
    <xf numFmtId="0" fontId="0" fillId="0" borderId="12" xfId="0" applyFont="1" applyBorder="1"/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/>
    </xf>
    <xf numFmtId="0" fontId="40" fillId="0" borderId="0" xfId="0" applyFont="1" applyBorder="1"/>
    <xf numFmtId="9" fontId="40" fillId="0" borderId="0" xfId="0" applyNumberFormat="1" applyFont="1" applyBorder="1"/>
    <xf numFmtId="0" fontId="40" fillId="0" borderId="0" xfId="0" applyNumberFormat="1" applyFont="1" applyBorder="1"/>
    <xf numFmtId="0" fontId="38" fillId="0" borderId="0" xfId="0" applyFont="1" applyBorder="1"/>
    <xf numFmtId="9" fontId="38" fillId="0" borderId="0" xfId="0" applyNumberFormat="1" applyFont="1" applyBorder="1"/>
    <xf numFmtId="0" fontId="38" fillId="0" borderId="0" xfId="0" applyFont="1" applyBorder="1" applyAlignment="1"/>
    <xf numFmtId="0" fontId="41" fillId="0" borderId="0" xfId="0" applyFont="1" applyBorder="1" applyAlignment="1"/>
    <xf numFmtId="0" fontId="42" fillId="0" borderId="0" xfId="0" applyFont="1" applyBorder="1"/>
    <xf numFmtId="0" fontId="41" fillId="0" borderId="0" xfId="0" applyFont="1" applyBorder="1"/>
    <xf numFmtId="0" fontId="0" fillId="0" borderId="0" xfId="0" applyFill="1"/>
    <xf numFmtId="164" fontId="33" fillId="0" borderId="0" xfId="0" applyNumberFormat="1" applyFont="1" applyFill="1"/>
    <xf numFmtId="0" fontId="44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left"/>
    </xf>
    <xf numFmtId="0" fontId="45" fillId="0" borderId="0" xfId="0" applyFont="1" applyBorder="1"/>
    <xf numFmtId="9" fontId="45" fillId="0" borderId="0" xfId="0" applyNumberFormat="1" applyFont="1" applyBorder="1"/>
    <xf numFmtId="0" fontId="45" fillId="0" borderId="0" xfId="0" applyNumberFormat="1" applyFont="1" applyBorder="1"/>
    <xf numFmtId="0" fontId="45" fillId="0" borderId="0" xfId="0" applyFont="1" applyFill="1"/>
    <xf numFmtId="0" fontId="44" fillId="0" borderId="0" xfId="0" applyFont="1" applyBorder="1" applyAlignment="1">
      <alignment vertical="center"/>
    </xf>
    <xf numFmtId="0" fontId="44" fillId="0" borderId="0" xfId="0" applyFont="1" applyBorder="1"/>
    <xf numFmtId="9" fontId="44" fillId="0" borderId="0" xfId="0" applyNumberFormat="1" applyFont="1" applyBorder="1"/>
    <xf numFmtId="0" fontId="44" fillId="0" borderId="0" xfId="0" applyFont="1" applyBorder="1" applyAlignment="1"/>
    <xf numFmtId="9" fontId="45" fillId="0" borderId="0" xfId="0" applyNumberFormat="1" applyFont="1" applyFill="1" applyBorder="1"/>
    <xf numFmtId="9" fontId="44" fillId="0" borderId="0" xfId="0" applyNumberFormat="1" applyFont="1" applyFill="1" applyBorder="1"/>
    <xf numFmtId="0" fontId="46" fillId="0" borderId="0" xfId="0" applyFont="1" applyBorder="1" applyAlignment="1"/>
    <xf numFmtId="0" fontId="47" fillId="0" borderId="0" xfId="0" applyFont="1" applyBorder="1"/>
    <xf numFmtId="0" fontId="46" fillId="0" borderId="0" xfId="0" applyFont="1" applyBorder="1"/>
    <xf numFmtId="0" fontId="45" fillId="0" borderId="0" xfId="0" applyFont="1" applyFill="1" applyBorder="1"/>
    <xf numFmtId="0" fontId="38" fillId="0" borderId="0" xfId="0" applyFont="1" applyAlignment="1">
      <alignment vertical="center" wrapText="1"/>
    </xf>
    <xf numFmtId="0" fontId="40" fillId="0" borderId="0" xfId="0" applyFont="1" applyAlignment="1">
      <alignment horizontal="left"/>
    </xf>
    <xf numFmtId="0" fontId="40" fillId="0" borderId="0" xfId="0" applyFont="1"/>
    <xf numFmtId="9" fontId="40" fillId="0" borderId="0" xfId="0" applyNumberFormat="1" applyFont="1"/>
    <xf numFmtId="0" fontId="3" fillId="0" borderId="0" xfId="0" applyFont="1"/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49" fontId="0" fillId="0" borderId="0" xfId="0" applyNumberFormat="1"/>
    <xf numFmtId="49" fontId="0" fillId="0" borderId="12" xfId="0" applyNumberFormat="1" applyBorder="1" applyAlignment="1">
      <alignment horizontal="right"/>
    </xf>
    <xf numFmtId="0" fontId="0" fillId="0" borderId="0" xfId="0" applyAlignment="1">
      <alignment horizontal="left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left"/>
    </xf>
    <xf numFmtId="0" fontId="45" fillId="0" borderId="0" xfId="0" applyFont="1"/>
    <xf numFmtId="9" fontId="45" fillId="0" borderId="0" xfId="0" applyNumberFormat="1" applyFont="1"/>
    <xf numFmtId="0" fontId="44" fillId="0" borderId="0" xfId="0" applyFont="1" applyAlignment="1">
      <alignment vertical="center"/>
    </xf>
    <xf numFmtId="0" fontId="44" fillId="0" borderId="0" xfId="0" applyFont="1"/>
    <xf numFmtId="9" fontId="44" fillId="0" borderId="0" xfId="0" applyNumberFormat="1" applyFont="1"/>
    <xf numFmtId="0" fontId="46" fillId="0" borderId="0" xfId="0" applyFont="1"/>
    <xf numFmtId="0" fontId="47" fillId="0" borderId="0" xfId="0" applyFont="1"/>
    <xf numFmtId="9" fontId="0" fillId="0" borderId="12" xfId="0" applyNumberFormat="1" applyBorder="1" applyAlignment="1">
      <alignment horizontal="right"/>
    </xf>
    <xf numFmtId="0" fontId="40" fillId="0" borderId="0" xfId="0" applyFont="1" applyAlignment="1">
      <alignment horizontal="center" wrapText="1"/>
    </xf>
    <xf numFmtId="2" fontId="40" fillId="0" borderId="0" xfId="0" applyNumberFormat="1" applyFont="1"/>
    <xf numFmtId="164" fontId="40" fillId="0" borderId="0" xfId="0" applyNumberFormat="1" applyFont="1"/>
    <xf numFmtId="2" fontId="38" fillId="0" borderId="0" xfId="0" applyNumberFormat="1" applyFont="1"/>
    <xf numFmtId="0" fontId="2" fillId="0" borderId="0" xfId="0" applyFont="1" applyFill="1"/>
    <xf numFmtId="0" fontId="2" fillId="0" borderId="0" xfId="0" applyFont="1" applyFill="1" applyBorder="1" applyAlignment="1">
      <alignment horizontal="center" wrapText="1"/>
    </xf>
    <xf numFmtId="2" fontId="2" fillId="0" borderId="0" xfId="0" applyNumberFormat="1" applyFont="1" applyFill="1"/>
    <xf numFmtId="164" fontId="2" fillId="0" borderId="0" xfId="0" applyNumberFormat="1" applyFont="1" applyFill="1"/>
    <xf numFmtId="2" fontId="32" fillId="0" borderId="0" xfId="0" applyNumberFormat="1" applyFont="1" applyFill="1"/>
    <xf numFmtId="9" fontId="2" fillId="0" borderId="0" xfId="0" applyNumberFormat="1" applyFont="1" applyFill="1"/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right"/>
    </xf>
    <xf numFmtId="0" fontId="34" fillId="0" borderId="12" xfId="0" applyFont="1" applyBorder="1" applyAlignment="1">
      <alignment horizontal="right"/>
    </xf>
    <xf numFmtId="0" fontId="29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</cellXfs>
  <cellStyles count="195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1 10" xfId="135" xr:uid="{00000000-0005-0000-0000-000003000000}"/>
    <cellStyle name="Accent1 11" xfId="136" xr:uid="{00000000-0005-0000-0000-000004000000}"/>
    <cellStyle name="Accent1 12" xfId="147" xr:uid="{00000000-0005-0000-0000-000005000000}"/>
    <cellStyle name="Accent1 13" xfId="148" xr:uid="{00000000-0005-0000-0000-000006000000}"/>
    <cellStyle name="Accent1 14" xfId="159" xr:uid="{00000000-0005-0000-0000-000007000000}"/>
    <cellStyle name="Accent1 15" xfId="161" xr:uid="{00000000-0005-0000-0000-000008000000}"/>
    <cellStyle name="Accent1 16" xfId="169" xr:uid="{00000000-0005-0000-0000-000009000000}"/>
    <cellStyle name="Accent1 17" xfId="184" xr:uid="{00000000-0005-0000-0000-00000A000000}"/>
    <cellStyle name="Accent1 18" xfId="186" xr:uid="{00000000-0005-0000-0000-00000B000000}"/>
    <cellStyle name="Accent1 19" xfId="188" xr:uid="{00000000-0005-0000-0000-00000C000000}"/>
    <cellStyle name="Accent1 2" xfId="2" xr:uid="{00000000-0005-0000-0000-00000D000000}"/>
    <cellStyle name="Accent1 3" xfId="86" xr:uid="{00000000-0005-0000-0000-00000E000000}"/>
    <cellStyle name="Accent1 4" xfId="97" xr:uid="{00000000-0005-0000-0000-00000F000000}"/>
    <cellStyle name="Accent1 5" xfId="99" xr:uid="{00000000-0005-0000-0000-000010000000}"/>
    <cellStyle name="Accent1 6" xfId="110" xr:uid="{00000000-0005-0000-0000-000011000000}"/>
    <cellStyle name="Accent1 7" xfId="111" xr:uid="{00000000-0005-0000-0000-000012000000}"/>
    <cellStyle name="Accent1 8" xfId="122" xr:uid="{00000000-0005-0000-0000-000013000000}"/>
    <cellStyle name="Accent1 9" xfId="124" xr:uid="{00000000-0005-0000-0000-000014000000}"/>
    <cellStyle name="Accent2 - 20%" xfId="7" xr:uid="{00000000-0005-0000-0000-000015000000}"/>
    <cellStyle name="Accent2 - 40%" xfId="8" xr:uid="{00000000-0005-0000-0000-000016000000}"/>
    <cellStyle name="Accent2 - 60%" xfId="9" xr:uid="{00000000-0005-0000-0000-000017000000}"/>
    <cellStyle name="Accent2 10" xfId="134" xr:uid="{00000000-0005-0000-0000-000018000000}"/>
    <cellStyle name="Accent2 11" xfId="137" xr:uid="{00000000-0005-0000-0000-000019000000}"/>
    <cellStyle name="Accent2 12" xfId="146" xr:uid="{00000000-0005-0000-0000-00001A000000}"/>
    <cellStyle name="Accent2 13" xfId="149" xr:uid="{00000000-0005-0000-0000-00001B000000}"/>
    <cellStyle name="Accent2 14" xfId="158" xr:uid="{00000000-0005-0000-0000-00001C000000}"/>
    <cellStyle name="Accent2 15" xfId="162" xr:uid="{00000000-0005-0000-0000-00001D000000}"/>
    <cellStyle name="Accent2 16" xfId="170" xr:uid="{00000000-0005-0000-0000-00001E000000}"/>
    <cellStyle name="Accent2 17" xfId="183" xr:uid="{00000000-0005-0000-0000-00001F000000}"/>
    <cellStyle name="Accent2 18" xfId="185" xr:uid="{00000000-0005-0000-0000-000020000000}"/>
    <cellStyle name="Accent2 19" xfId="189" xr:uid="{00000000-0005-0000-0000-000021000000}"/>
    <cellStyle name="Accent2 2" xfId="6" xr:uid="{00000000-0005-0000-0000-000022000000}"/>
    <cellStyle name="Accent2 3" xfId="87" xr:uid="{00000000-0005-0000-0000-000023000000}"/>
    <cellStyle name="Accent2 4" xfId="96" xr:uid="{00000000-0005-0000-0000-000024000000}"/>
    <cellStyle name="Accent2 5" xfId="100" xr:uid="{00000000-0005-0000-0000-000025000000}"/>
    <cellStyle name="Accent2 6" xfId="109" xr:uid="{00000000-0005-0000-0000-000026000000}"/>
    <cellStyle name="Accent2 7" xfId="112" xr:uid="{00000000-0005-0000-0000-000027000000}"/>
    <cellStyle name="Accent2 8" xfId="121" xr:uid="{00000000-0005-0000-0000-000028000000}"/>
    <cellStyle name="Accent2 9" xfId="125" xr:uid="{00000000-0005-0000-0000-000029000000}"/>
    <cellStyle name="Accent3 - 20%" xfId="11" xr:uid="{00000000-0005-0000-0000-00002A000000}"/>
    <cellStyle name="Accent3 - 40%" xfId="12" xr:uid="{00000000-0005-0000-0000-00002B000000}"/>
    <cellStyle name="Accent3 - 60%" xfId="13" xr:uid="{00000000-0005-0000-0000-00002C000000}"/>
    <cellStyle name="Accent3 10" xfId="133" xr:uid="{00000000-0005-0000-0000-00002D000000}"/>
    <cellStyle name="Accent3 11" xfId="138" xr:uid="{00000000-0005-0000-0000-00002E000000}"/>
    <cellStyle name="Accent3 12" xfId="145" xr:uid="{00000000-0005-0000-0000-00002F000000}"/>
    <cellStyle name="Accent3 13" xfId="150" xr:uid="{00000000-0005-0000-0000-000030000000}"/>
    <cellStyle name="Accent3 14" xfId="157" xr:uid="{00000000-0005-0000-0000-000031000000}"/>
    <cellStyle name="Accent3 15" xfId="163" xr:uid="{00000000-0005-0000-0000-000032000000}"/>
    <cellStyle name="Accent3 16" xfId="172" xr:uid="{00000000-0005-0000-0000-000033000000}"/>
    <cellStyle name="Accent3 17" xfId="182" xr:uid="{00000000-0005-0000-0000-000034000000}"/>
    <cellStyle name="Accent3 18" xfId="171" xr:uid="{00000000-0005-0000-0000-000035000000}"/>
    <cellStyle name="Accent3 19" xfId="190" xr:uid="{00000000-0005-0000-0000-000036000000}"/>
    <cellStyle name="Accent3 2" xfId="10" xr:uid="{00000000-0005-0000-0000-000037000000}"/>
    <cellStyle name="Accent3 3" xfId="88" xr:uid="{00000000-0005-0000-0000-000038000000}"/>
    <cellStyle name="Accent3 4" xfId="95" xr:uid="{00000000-0005-0000-0000-000039000000}"/>
    <cellStyle name="Accent3 5" xfId="101" xr:uid="{00000000-0005-0000-0000-00003A000000}"/>
    <cellStyle name="Accent3 6" xfId="108" xr:uid="{00000000-0005-0000-0000-00003B000000}"/>
    <cellStyle name="Accent3 7" xfId="113" xr:uid="{00000000-0005-0000-0000-00003C000000}"/>
    <cellStyle name="Accent3 8" xfId="120" xr:uid="{00000000-0005-0000-0000-00003D000000}"/>
    <cellStyle name="Accent3 9" xfId="126" xr:uid="{00000000-0005-0000-0000-00003E000000}"/>
    <cellStyle name="Accent4 - 20%" xfId="15" xr:uid="{00000000-0005-0000-0000-00003F000000}"/>
    <cellStyle name="Accent4 - 40%" xfId="16" xr:uid="{00000000-0005-0000-0000-000040000000}"/>
    <cellStyle name="Accent4 - 60%" xfId="17" xr:uid="{00000000-0005-0000-0000-000041000000}"/>
    <cellStyle name="Accent4 10" xfId="132" xr:uid="{00000000-0005-0000-0000-000042000000}"/>
    <cellStyle name="Accent4 11" xfId="139" xr:uid="{00000000-0005-0000-0000-000043000000}"/>
    <cellStyle name="Accent4 12" xfId="144" xr:uid="{00000000-0005-0000-0000-000044000000}"/>
    <cellStyle name="Accent4 13" xfId="151" xr:uid="{00000000-0005-0000-0000-000045000000}"/>
    <cellStyle name="Accent4 14" xfId="156" xr:uid="{00000000-0005-0000-0000-000046000000}"/>
    <cellStyle name="Accent4 15" xfId="164" xr:uid="{00000000-0005-0000-0000-000047000000}"/>
    <cellStyle name="Accent4 16" xfId="174" xr:uid="{00000000-0005-0000-0000-000048000000}"/>
    <cellStyle name="Accent4 17" xfId="181" xr:uid="{00000000-0005-0000-0000-000049000000}"/>
    <cellStyle name="Accent4 18" xfId="173" xr:uid="{00000000-0005-0000-0000-00004A000000}"/>
    <cellStyle name="Accent4 19" xfId="191" xr:uid="{00000000-0005-0000-0000-00004B000000}"/>
    <cellStyle name="Accent4 2" xfId="14" xr:uid="{00000000-0005-0000-0000-00004C000000}"/>
    <cellStyle name="Accent4 3" xfId="89" xr:uid="{00000000-0005-0000-0000-00004D000000}"/>
    <cellStyle name="Accent4 4" xfId="94" xr:uid="{00000000-0005-0000-0000-00004E000000}"/>
    <cellStyle name="Accent4 5" xfId="102" xr:uid="{00000000-0005-0000-0000-00004F000000}"/>
    <cellStyle name="Accent4 6" xfId="107" xr:uid="{00000000-0005-0000-0000-000050000000}"/>
    <cellStyle name="Accent4 7" xfId="114" xr:uid="{00000000-0005-0000-0000-000051000000}"/>
    <cellStyle name="Accent4 8" xfId="119" xr:uid="{00000000-0005-0000-0000-000052000000}"/>
    <cellStyle name="Accent4 9" xfId="127" xr:uid="{00000000-0005-0000-0000-000053000000}"/>
    <cellStyle name="Accent5 - 20%" xfId="19" xr:uid="{00000000-0005-0000-0000-000054000000}"/>
    <cellStyle name="Accent5 - 40%" xfId="20" xr:uid="{00000000-0005-0000-0000-000055000000}"/>
    <cellStyle name="Accent5 - 60%" xfId="21" xr:uid="{00000000-0005-0000-0000-000056000000}"/>
    <cellStyle name="Accent5 10" xfId="131" xr:uid="{00000000-0005-0000-0000-000057000000}"/>
    <cellStyle name="Accent5 11" xfId="140" xr:uid="{00000000-0005-0000-0000-000058000000}"/>
    <cellStyle name="Accent5 12" xfId="143" xr:uid="{00000000-0005-0000-0000-000059000000}"/>
    <cellStyle name="Accent5 13" xfId="152" xr:uid="{00000000-0005-0000-0000-00005A000000}"/>
    <cellStyle name="Accent5 14" xfId="155" xr:uid="{00000000-0005-0000-0000-00005B000000}"/>
    <cellStyle name="Accent5 15" xfId="165" xr:uid="{00000000-0005-0000-0000-00005C000000}"/>
    <cellStyle name="Accent5 16" xfId="176" xr:uid="{00000000-0005-0000-0000-00005D000000}"/>
    <cellStyle name="Accent5 17" xfId="180" xr:uid="{00000000-0005-0000-0000-00005E000000}"/>
    <cellStyle name="Accent5 18" xfId="175" xr:uid="{00000000-0005-0000-0000-00005F000000}"/>
    <cellStyle name="Accent5 19" xfId="192" xr:uid="{00000000-0005-0000-0000-000060000000}"/>
    <cellStyle name="Accent5 2" xfId="18" xr:uid="{00000000-0005-0000-0000-000061000000}"/>
    <cellStyle name="Accent5 3" xfId="90" xr:uid="{00000000-0005-0000-0000-000062000000}"/>
    <cellStyle name="Accent5 4" xfId="93" xr:uid="{00000000-0005-0000-0000-000063000000}"/>
    <cellStyle name="Accent5 5" xfId="103" xr:uid="{00000000-0005-0000-0000-000064000000}"/>
    <cellStyle name="Accent5 6" xfId="106" xr:uid="{00000000-0005-0000-0000-000065000000}"/>
    <cellStyle name="Accent5 7" xfId="115" xr:uid="{00000000-0005-0000-0000-000066000000}"/>
    <cellStyle name="Accent5 8" xfId="118" xr:uid="{00000000-0005-0000-0000-000067000000}"/>
    <cellStyle name="Accent5 9" xfId="128" xr:uid="{00000000-0005-0000-0000-000068000000}"/>
    <cellStyle name="Accent6 - 20%" xfId="23" xr:uid="{00000000-0005-0000-0000-000069000000}"/>
    <cellStyle name="Accent6 - 40%" xfId="24" xr:uid="{00000000-0005-0000-0000-00006A000000}"/>
    <cellStyle name="Accent6 - 60%" xfId="25" xr:uid="{00000000-0005-0000-0000-00006B000000}"/>
    <cellStyle name="Accent6 10" xfId="130" xr:uid="{00000000-0005-0000-0000-00006C000000}"/>
    <cellStyle name="Accent6 11" xfId="141" xr:uid="{00000000-0005-0000-0000-00006D000000}"/>
    <cellStyle name="Accent6 12" xfId="142" xr:uid="{00000000-0005-0000-0000-00006E000000}"/>
    <cellStyle name="Accent6 13" xfId="153" xr:uid="{00000000-0005-0000-0000-00006F000000}"/>
    <cellStyle name="Accent6 14" xfId="154" xr:uid="{00000000-0005-0000-0000-000070000000}"/>
    <cellStyle name="Accent6 15" xfId="166" xr:uid="{00000000-0005-0000-0000-000071000000}"/>
    <cellStyle name="Accent6 16" xfId="177" xr:uid="{00000000-0005-0000-0000-000072000000}"/>
    <cellStyle name="Accent6 17" xfId="179" xr:uid="{00000000-0005-0000-0000-000073000000}"/>
    <cellStyle name="Accent6 18" xfId="178" xr:uid="{00000000-0005-0000-0000-000074000000}"/>
    <cellStyle name="Accent6 19" xfId="193" xr:uid="{00000000-0005-0000-0000-000075000000}"/>
    <cellStyle name="Accent6 2" xfId="22" xr:uid="{00000000-0005-0000-0000-000076000000}"/>
    <cellStyle name="Accent6 3" xfId="91" xr:uid="{00000000-0005-0000-0000-000077000000}"/>
    <cellStyle name="Accent6 4" xfId="92" xr:uid="{00000000-0005-0000-0000-000078000000}"/>
    <cellStyle name="Accent6 5" xfId="104" xr:uid="{00000000-0005-0000-0000-000079000000}"/>
    <cellStyle name="Accent6 6" xfId="105" xr:uid="{00000000-0005-0000-0000-00007A000000}"/>
    <cellStyle name="Accent6 7" xfId="116" xr:uid="{00000000-0005-0000-0000-00007B000000}"/>
    <cellStyle name="Accent6 8" xfId="117" xr:uid="{00000000-0005-0000-0000-00007C000000}"/>
    <cellStyle name="Accent6 9" xfId="129" xr:uid="{00000000-0005-0000-0000-00007D000000}"/>
    <cellStyle name="Bad 2" xfId="26" xr:uid="{00000000-0005-0000-0000-00007E000000}"/>
    <cellStyle name="Calculation 2" xfId="27" xr:uid="{00000000-0005-0000-0000-00007F000000}"/>
    <cellStyle name="Check Cell 2" xfId="28" xr:uid="{00000000-0005-0000-0000-000080000000}"/>
    <cellStyle name="Emphasis 1" xfId="29" xr:uid="{00000000-0005-0000-0000-000081000000}"/>
    <cellStyle name="Emphasis 2" xfId="30" xr:uid="{00000000-0005-0000-0000-000082000000}"/>
    <cellStyle name="Emphasis 3" xfId="31" xr:uid="{00000000-0005-0000-0000-000083000000}"/>
    <cellStyle name="Good 2" xfId="32" xr:uid="{00000000-0005-0000-0000-000084000000}"/>
    <cellStyle name="Heading 1 2" xfId="33" xr:uid="{00000000-0005-0000-0000-000085000000}"/>
    <cellStyle name="Heading 2 2" xfId="34" xr:uid="{00000000-0005-0000-0000-000086000000}"/>
    <cellStyle name="Heading 3 2" xfId="35" xr:uid="{00000000-0005-0000-0000-000087000000}"/>
    <cellStyle name="Heading 4 2" xfId="36" xr:uid="{00000000-0005-0000-0000-000088000000}"/>
    <cellStyle name="Input 2" xfId="37" xr:uid="{00000000-0005-0000-0000-000089000000}"/>
    <cellStyle name="Linked Cell 2" xfId="38" xr:uid="{00000000-0005-0000-0000-00008A000000}"/>
    <cellStyle name="Neutral 2" xfId="39" xr:uid="{00000000-0005-0000-0000-00008B000000}"/>
    <cellStyle name="Normal" xfId="0" builtinId="0"/>
    <cellStyle name="Normal 2" xfId="1" xr:uid="{00000000-0005-0000-0000-00008D000000}"/>
    <cellStyle name="Normal 3" xfId="98" xr:uid="{00000000-0005-0000-0000-00008E000000}"/>
    <cellStyle name="Normal 4" xfId="123" xr:uid="{00000000-0005-0000-0000-00008F000000}"/>
    <cellStyle name="Normal 4 2" xfId="194" xr:uid="{2F5247C0-C005-47E1-9762-CE7137A5CBE5}"/>
    <cellStyle name="Normal 5" xfId="160" xr:uid="{00000000-0005-0000-0000-000090000000}"/>
    <cellStyle name="Normal 5 2" xfId="168" xr:uid="{00000000-0005-0000-0000-000091000000}"/>
    <cellStyle name="Normal 6" xfId="187" xr:uid="{00000000-0005-0000-0000-000092000000}"/>
    <cellStyle name="Note 2" xfId="40" xr:uid="{00000000-0005-0000-0000-000093000000}"/>
    <cellStyle name="Output 2" xfId="41" xr:uid="{00000000-0005-0000-0000-000094000000}"/>
    <cellStyle name="Percent" xfId="167" builtinId="5"/>
    <cellStyle name="SAPBEXaggData" xfId="42" xr:uid="{00000000-0005-0000-0000-000096000000}"/>
    <cellStyle name="SAPBEXaggDataEmph" xfId="43" xr:uid="{00000000-0005-0000-0000-000097000000}"/>
    <cellStyle name="SAPBEXaggItem" xfId="44" xr:uid="{00000000-0005-0000-0000-000098000000}"/>
    <cellStyle name="SAPBEXaggItemX" xfId="45" xr:uid="{00000000-0005-0000-0000-000099000000}"/>
    <cellStyle name="SAPBEXchaText" xfId="46" xr:uid="{00000000-0005-0000-0000-00009A000000}"/>
    <cellStyle name="SAPBEXexcBad7" xfId="47" xr:uid="{00000000-0005-0000-0000-00009B000000}"/>
    <cellStyle name="SAPBEXexcBad8" xfId="48" xr:uid="{00000000-0005-0000-0000-00009C000000}"/>
    <cellStyle name="SAPBEXexcBad9" xfId="49" xr:uid="{00000000-0005-0000-0000-00009D000000}"/>
    <cellStyle name="SAPBEXexcCritical4" xfId="50" xr:uid="{00000000-0005-0000-0000-00009E000000}"/>
    <cellStyle name="SAPBEXexcCritical5" xfId="51" xr:uid="{00000000-0005-0000-0000-00009F000000}"/>
    <cellStyle name="SAPBEXexcCritical6" xfId="52" xr:uid="{00000000-0005-0000-0000-0000A0000000}"/>
    <cellStyle name="SAPBEXexcGood1" xfId="53" xr:uid="{00000000-0005-0000-0000-0000A1000000}"/>
    <cellStyle name="SAPBEXexcGood2" xfId="54" xr:uid="{00000000-0005-0000-0000-0000A2000000}"/>
    <cellStyle name="SAPBEXexcGood3" xfId="55" xr:uid="{00000000-0005-0000-0000-0000A3000000}"/>
    <cellStyle name="SAPBEXfilterDrill" xfId="56" xr:uid="{00000000-0005-0000-0000-0000A4000000}"/>
    <cellStyle name="SAPBEXfilterItem" xfId="57" xr:uid="{00000000-0005-0000-0000-0000A5000000}"/>
    <cellStyle name="SAPBEXfilterText" xfId="58" xr:uid="{00000000-0005-0000-0000-0000A6000000}"/>
    <cellStyle name="SAPBEXformats" xfId="59" xr:uid="{00000000-0005-0000-0000-0000A7000000}"/>
    <cellStyle name="SAPBEXheaderItem" xfId="60" xr:uid="{00000000-0005-0000-0000-0000A8000000}"/>
    <cellStyle name="SAPBEXheaderText" xfId="61" xr:uid="{00000000-0005-0000-0000-0000A9000000}"/>
    <cellStyle name="SAPBEXHLevel0" xfId="62" xr:uid="{00000000-0005-0000-0000-0000AA000000}"/>
    <cellStyle name="SAPBEXHLevel0X" xfId="63" xr:uid="{00000000-0005-0000-0000-0000AB000000}"/>
    <cellStyle name="SAPBEXHLevel1" xfId="64" xr:uid="{00000000-0005-0000-0000-0000AC000000}"/>
    <cellStyle name="SAPBEXHLevel1X" xfId="65" xr:uid="{00000000-0005-0000-0000-0000AD000000}"/>
    <cellStyle name="SAPBEXHLevel2" xfId="66" xr:uid="{00000000-0005-0000-0000-0000AE000000}"/>
    <cellStyle name="SAPBEXHLevel2X" xfId="67" xr:uid="{00000000-0005-0000-0000-0000AF000000}"/>
    <cellStyle name="SAPBEXHLevel3" xfId="68" xr:uid="{00000000-0005-0000-0000-0000B0000000}"/>
    <cellStyle name="SAPBEXHLevel3X" xfId="69" xr:uid="{00000000-0005-0000-0000-0000B1000000}"/>
    <cellStyle name="SAPBEXinputData" xfId="70" xr:uid="{00000000-0005-0000-0000-0000B2000000}"/>
    <cellStyle name="SAPBEXItemHeader" xfId="71" xr:uid="{00000000-0005-0000-0000-0000B3000000}"/>
    <cellStyle name="SAPBEXresData" xfId="72" xr:uid="{00000000-0005-0000-0000-0000B4000000}"/>
    <cellStyle name="SAPBEXresDataEmph" xfId="73" xr:uid="{00000000-0005-0000-0000-0000B5000000}"/>
    <cellStyle name="SAPBEXresItem" xfId="74" xr:uid="{00000000-0005-0000-0000-0000B6000000}"/>
    <cellStyle name="SAPBEXresItemX" xfId="75" xr:uid="{00000000-0005-0000-0000-0000B7000000}"/>
    <cellStyle name="SAPBEXstdData" xfId="76" xr:uid="{00000000-0005-0000-0000-0000B8000000}"/>
    <cellStyle name="SAPBEXstdDataEmph" xfId="77" xr:uid="{00000000-0005-0000-0000-0000B9000000}"/>
    <cellStyle name="SAPBEXstdItem" xfId="78" xr:uid="{00000000-0005-0000-0000-0000BA000000}"/>
    <cellStyle name="SAPBEXstdItemX" xfId="79" xr:uid="{00000000-0005-0000-0000-0000BB000000}"/>
    <cellStyle name="SAPBEXtitle" xfId="80" xr:uid="{00000000-0005-0000-0000-0000BC000000}"/>
    <cellStyle name="SAPBEXunassignedItem" xfId="81" xr:uid="{00000000-0005-0000-0000-0000BD000000}"/>
    <cellStyle name="SAPBEXundefined" xfId="82" xr:uid="{00000000-0005-0000-0000-0000BE000000}"/>
    <cellStyle name="Sheet Title" xfId="83" xr:uid="{00000000-0005-0000-0000-0000BF000000}"/>
    <cellStyle name="Total 2" xfId="84" xr:uid="{00000000-0005-0000-0000-0000C0000000}"/>
    <cellStyle name="Warning Text 2" xfId="85" xr:uid="{00000000-0005-0000-0000-0000C1000000}"/>
  </cellStyles>
  <dxfs count="0"/>
  <tableStyles count="0" defaultTableStyle="TableStyleMedium9" defaultPivotStyle="PivotStyleLight16"/>
  <colors>
    <mruColors>
      <color rgb="FFA8A038"/>
      <color rgb="FFFF33CC"/>
      <color rgb="FF62BB46"/>
      <color rgb="FF27BDBE"/>
      <color rgb="FFFF7C80"/>
      <color rgb="FFCBDB2A"/>
      <color rgb="FF00AB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0603318652964991E-2"/>
          <c:y val="2.6822293223182945E-2"/>
          <c:w val="0.92402691042929974"/>
          <c:h val="0.5515147557774789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Aruandesse2018!$F$3</c:f>
              <c:strCache>
                <c:ptCount val="1"/>
                <c:pt idx="0">
                  <c:v>2018.a patsientide osakaal, kellel aasta teenuste kordade arv on ≥8*,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3C71-4884-8EBA-31F4C01E916D}"/>
              </c:ext>
            </c:extLst>
          </c:dPt>
          <c:dPt>
            <c:idx val="4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3C71-4884-8EBA-31F4C01E916D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3C71-4884-8EBA-31F4C01E916D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Aruandesse2018!$L$7:$L$62</c15:sqref>
                    </c15:fullRef>
                  </c:ext>
                </c:extLst>
                <c:f>(Aruandesse2018!$L$7:$L$8,Aruandesse2018!$L$10,Aruandesse2018!$L$13:$L$14,Aruandesse2018!$L$18:$L$19,Aruandesse2018!$L$25:$L$26,Aruandesse2018!$L$32,Aruandesse2018!$L$37:$L$39,Aruandesse2018!$L$41:$L$42,Aruandesse2018!$L$46,Aruandesse2018!$L$48,Aruandesse2018!$L$53)</c:f>
                <c:numCache>
                  <c:formatCode>General</c:formatCode>
                  <c:ptCount val="18"/>
                  <c:pt idx="0">
                    <c:v>6.7294767201486264E-3</c:v>
                  </c:pt>
                  <c:pt idx="1">
                    <c:v>1.5425247660249081E-2</c:v>
                  </c:pt>
                  <c:pt idx="2">
                    <c:v>6.2365236705316657E-3</c:v>
                  </c:pt>
                  <c:pt idx="3">
                    <c:v>2.8952582439572758E-2</c:v>
                  </c:pt>
                  <c:pt idx="4">
                    <c:v>2.3405324232748957E-2</c:v>
                  </c:pt>
                  <c:pt idx="5">
                    <c:v>4.7813523193197482E-2</c:v>
                  </c:pt>
                  <c:pt idx="6">
                    <c:v>5.6751461113963828E-2</c:v>
                  </c:pt>
                  <c:pt idx="7">
                    <c:v>2.0251179198325087E-2</c:v>
                  </c:pt>
                  <c:pt idx="8">
                    <c:v>9.0998676661136133E-3</c:v>
                  </c:pt>
                  <c:pt idx="9">
                    <c:v>1.7540298577655017E-2</c:v>
                  </c:pt>
                  <c:pt idx="10">
                    <c:v>3.312345776047837E-2</c:v>
                  </c:pt>
                  <c:pt idx="11">
                    <c:v>0.2864486608308795</c:v>
                  </c:pt>
                  <c:pt idx="12">
                    <c:v>5.7624158151890884E-2</c:v>
                  </c:pt>
                  <c:pt idx="13">
                    <c:v>4.7171547455998393E-2</c:v>
                  </c:pt>
                  <c:pt idx="14">
                    <c:v>6.147579866084784E-2</c:v>
                  </c:pt>
                  <c:pt idx="15">
                    <c:v>6.2295955043260819E-2</c:v>
                  </c:pt>
                  <c:pt idx="16">
                    <c:v>8.5779970531018948E-3</c:v>
                  </c:pt>
                  <c:pt idx="17">
                    <c:v>0.20103314061225466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Aruandesse2018!$K$7:$K$59</c15:sqref>
                    </c15:fullRef>
                  </c:ext>
                </c:extLst>
                <c:f>(Aruandesse2018!$K$7:$K$8,Aruandesse2018!$K$10,Aruandesse2018!$K$13:$K$14,Aruandesse2018!$K$18:$K$19,Aruandesse2018!$K$25:$K$26,Aruandesse2018!$K$32,Aruandesse2018!$K$37:$K$39,Aruandesse2018!$K$41:$K$42,Aruandesse2018!$K$46,Aruandesse2018!$K$48,Aruandesse2018!$K$53)</c:f>
                <c:numCache>
                  <c:formatCode>General</c:formatCode>
                  <c:ptCount val="18"/>
                  <c:pt idx="0">
                    <c:v>5.6130378724610873E-3</c:v>
                  </c:pt>
                  <c:pt idx="1">
                    <c:v>1.2464494627154044E-2</c:v>
                  </c:pt>
                  <c:pt idx="2">
                    <c:v>5.4253076583027568E-3</c:v>
                  </c:pt>
                  <c:pt idx="3">
                    <c:v>2.1594630785021898E-2</c:v>
                  </c:pt>
                  <c:pt idx="4">
                    <c:v>1.7307979044878567E-2</c:v>
                  </c:pt>
                  <c:pt idx="5">
                    <c:v>1.7175893925866964E-2</c:v>
                  </c:pt>
                  <c:pt idx="6">
                    <c:v>3.8963706622003366E-2</c:v>
                  </c:pt>
                  <c:pt idx="7">
                    <c:v>1.0049973019443704E-2</c:v>
                  </c:pt>
                  <c:pt idx="8">
                    <c:v>6.4127653269543013E-3</c:v>
                  </c:pt>
                  <c:pt idx="9">
                    <c:v>4.9018461779131621E-3</c:v>
                  </c:pt>
                  <c:pt idx="10">
                    <c:v>9.4182420668721401E-3</c:v>
                  </c:pt>
                  <c:pt idx="11">
                    <c:v>7.4676871478816936E-2</c:v>
                  </c:pt>
                  <c:pt idx="12">
                    <c:v>1.6854872902015764E-2</c:v>
                  </c:pt>
                  <c:pt idx="13">
                    <c:v>2.2907001425770443E-2</c:v>
                  </c:pt>
                  <c:pt idx="14">
                    <c:v>1.1593896674245523E-2</c:v>
                  </c:pt>
                  <c:pt idx="15">
                    <c:v>1.1759460628674619E-2</c:v>
                  </c:pt>
                  <c:pt idx="16">
                    <c:v>1.5277077167144806E-3</c:v>
                  </c:pt>
                  <c:pt idx="17">
                    <c:v>7.2133453812161963E-2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Aruandesse2018!$A$7:$C$60</c15:sqref>
                  </c15:fullRef>
                </c:ext>
              </c:extLst>
              <c:f>(Aruandesse2018!$A$7:$C$8,Aruandesse2018!$A$10:$C$10,Aruandesse2018!$A$13:$C$14,Aruandesse2018!$A$18:$C$19,Aruandesse2018!$A$25:$C$26,Aruandesse2018!$A$32:$C$32,Aruandesse2018!$A$37:$C$39,Aruandesse2018!$A$41:$C$42,Aruandesse2018!$A$46:$C$46,Aruandesse2018!$A$48:$C$48,Aruandesse2018!$A$53:$C$53)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Pärnu Haigla</c:v>
                  </c:pt>
                  <c:pt idx="4">
                    <c:v>keskH</c:v>
                  </c:pt>
                  <c:pt idx="5">
                    <c:v>Kuressaare Haigla</c:v>
                  </c:pt>
                  <c:pt idx="6">
                    <c:v>Lõuna-Eesti Haigla</c:v>
                  </c:pt>
                  <c:pt idx="7">
                    <c:v>Viljandi Haigla</c:v>
                  </c:pt>
                  <c:pt idx="8">
                    <c:v>üldH</c:v>
                  </c:pt>
                  <c:pt idx="9">
                    <c:v>Jaanson &amp; Lääne OÜ</c:v>
                  </c:pt>
                  <c:pt idx="10">
                    <c:v>Mari Viik OÜ</c:v>
                  </c:pt>
                  <c:pt idx="11">
                    <c:v>Merike Alas OÜ</c:v>
                  </c:pt>
                  <c:pt idx="12">
                    <c:v>MPPK OÜ</c:v>
                  </c:pt>
                  <c:pt idx="13">
                    <c:v>OÜ Jaansoni Psühhiaatriakeskus</c:v>
                  </c:pt>
                  <c:pt idx="14">
                    <c:v>Psühhiaater Õie Vahing OÜ</c:v>
                  </c:pt>
                  <c:pt idx="15">
                    <c:v>Ruus Krista eraarst</c:v>
                  </c:pt>
                  <c:pt idx="16">
                    <c:v>SA Ahtme Haigla</c:v>
                  </c:pt>
                  <c:pt idx="17">
                    <c:v>Sensus Etc OÜ</c:v>
                  </c:pt>
                </c:lvl>
                <c:lvl>
                  <c:pt idx="0">
                    <c:v>Piirkondlikud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Aruandesse2018!$F$7:$F$62</c15:sqref>
                  </c15:fullRef>
                </c:ext>
              </c:extLst>
              <c:f>(Aruandesse2018!$F$7:$F$8,Aruandesse2018!$F$10,Aruandesse2018!$F$13:$F$14,Aruandesse2018!$F$18:$F$19,Aruandesse2018!$F$25:$F$26,Aruandesse2018!$F$32,Aruandesse2018!$F$37:$F$39,Aruandesse2018!$F$41:$F$42,Aruandesse2018!$F$46,Aruandesse2018!$F$48,Aruandesse2018!$F$53)</c:f>
              <c:numCache>
                <c:formatCode>0%</c:formatCode>
                <c:ptCount val="18"/>
                <c:pt idx="0">
                  <c:v>3.2689912826899127E-2</c:v>
                </c:pt>
                <c:pt idx="1">
                  <c:v>6.0739436619718312E-2</c:v>
                </c:pt>
                <c:pt idx="2">
                  <c:v>3.9972432804962092E-2</c:v>
                </c:pt>
                <c:pt idx="3">
                  <c:v>7.780320366132723E-2</c:v>
                </c:pt>
                <c:pt idx="4">
                  <c:v>6.2043795620437957E-2</c:v>
                </c:pt>
                <c:pt idx="5">
                  <c:v>2.6086956521739129E-2</c:v>
                </c:pt>
                <c:pt idx="6">
                  <c:v>0.10909090909090909</c:v>
                </c:pt>
                <c:pt idx="7">
                  <c:v>1.9553072625698324E-2</c:v>
                </c:pt>
                <c:pt idx="8">
                  <c:v>2.1245421245421246E-2</c:v>
                </c:pt>
                <c:pt idx="9">
                  <c:v>6.7567567567567571E-3</c:v>
                </c:pt>
                <c:pt idx="10">
                  <c:v>1.2987012987012988E-2</c:v>
                </c:pt>
                <c:pt idx="11">
                  <c:v>9.0909090909090912E-2</c:v>
                </c:pt>
                <c:pt idx="12">
                  <c:v>2.3255813953488372E-2</c:v>
                </c:pt>
                <c:pt idx="13">
                  <c:v>4.2553191489361701E-2</c:v>
                </c:pt>
                <c:pt idx="14">
                  <c:v>1.4084507042253521E-2</c:v>
                </c:pt>
                <c:pt idx="15">
                  <c:v>1.4285714285714285E-2</c:v>
                </c:pt>
                <c:pt idx="16">
                  <c:v>1.8552875695732839E-3</c:v>
                </c:pt>
                <c:pt idx="17">
                  <c:v>0.1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Aruandesse2018!$F$24</c15:sqref>
                  <c15:invertIfNegative val="0"/>
                  <c15:bubble3D val="0"/>
                </c15:categoryFilterException>
                <c15:categoryFilterException>
                  <c15:sqref>Aruandesse2018!$F$30</c15:sqref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7-3C71-4884-8EBA-31F4C01E9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2018 raviasutuste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Aruandesse2018!$A$7:$C$60</c15:sqref>
                  </c15:fullRef>
                </c:ext>
              </c:extLst>
              <c:f>(Aruandesse2018!$A$7:$C$8,Aruandesse2018!$A$10:$C$10,Aruandesse2018!$A$13:$C$14,Aruandesse2018!$A$18:$C$19,Aruandesse2018!$A$25:$C$26,Aruandesse2018!$A$32:$C$32,Aruandesse2018!$A$37:$C$39,Aruandesse2018!$A$41:$C$42,Aruandesse2018!$A$46:$C$46,Aruandesse2018!$A$48:$C$48,Aruandesse2018!$A$53:$C$53)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Pärnu Haigla</c:v>
                  </c:pt>
                  <c:pt idx="4">
                    <c:v>keskH</c:v>
                  </c:pt>
                  <c:pt idx="5">
                    <c:v>Kuressaare Haigla</c:v>
                  </c:pt>
                  <c:pt idx="6">
                    <c:v>Lõuna-Eesti Haigla</c:v>
                  </c:pt>
                  <c:pt idx="7">
                    <c:v>Viljandi Haigla</c:v>
                  </c:pt>
                  <c:pt idx="8">
                    <c:v>üldH</c:v>
                  </c:pt>
                  <c:pt idx="9">
                    <c:v>Jaanson &amp; Lääne OÜ</c:v>
                  </c:pt>
                  <c:pt idx="10">
                    <c:v>Mari Viik OÜ</c:v>
                  </c:pt>
                  <c:pt idx="11">
                    <c:v>Merike Alas OÜ</c:v>
                  </c:pt>
                  <c:pt idx="12">
                    <c:v>MPPK OÜ</c:v>
                  </c:pt>
                  <c:pt idx="13">
                    <c:v>OÜ Jaansoni Psühhiaatriakeskus</c:v>
                  </c:pt>
                  <c:pt idx="14">
                    <c:v>Psühhiaater Õie Vahing OÜ</c:v>
                  </c:pt>
                  <c:pt idx="15">
                    <c:v>Ruus Krista eraarst</c:v>
                  </c:pt>
                  <c:pt idx="16">
                    <c:v>SA Ahtme Haigla</c:v>
                  </c:pt>
                  <c:pt idx="17">
                    <c:v>Sensus Etc OÜ</c:v>
                  </c:pt>
                </c:lvl>
                <c:lvl>
                  <c:pt idx="0">
                    <c:v>Piirkondlikud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Aruandesse2018!$H$7:$H$61</c15:sqref>
                  </c15:fullRef>
                </c:ext>
              </c:extLst>
              <c:f>(Aruandesse2018!$H$7:$H$8,Aruandesse2018!$H$10,Aruandesse2018!$H$13:$H$14,Aruandesse2018!$H$18:$H$19,Aruandesse2018!$H$25:$H$26,Aruandesse2018!$H$32,Aruandesse2018!$H$37:$H$39,Aruandesse2018!$H$41:$H$42,Aruandesse2018!$H$46,Aruandesse2018!$H$48,Aruandesse2018!$H$53)</c:f>
              <c:numCache>
                <c:formatCode>0.0%</c:formatCode>
                <c:ptCount val="18"/>
                <c:pt idx="0">
                  <c:v>3.0480516375806836E-2</c:v>
                </c:pt>
                <c:pt idx="1">
                  <c:v>3.0480516375806836E-2</c:v>
                </c:pt>
                <c:pt idx="2">
                  <c:v>3.0480516375806836E-2</c:v>
                </c:pt>
                <c:pt idx="3">
                  <c:v>3.0480516375806836E-2</c:v>
                </c:pt>
                <c:pt idx="4">
                  <c:v>3.0480516375806836E-2</c:v>
                </c:pt>
                <c:pt idx="5">
                  <c:v>3.0480516375806836E-2</c:v>
                </c:pt>
                <c:pt idx="6">
                  <c:v>3.0480516375806836E-2</c:v>
                </c:pt>
                <c:pt idx="7">
                  <c:v>3.0480516375806836E-2</c:v>
                </c:pt>
                <c:pt idx="8">
                  <c:v>3.0480516375806836E-2</c:v>
                </c:pt>
                <c:pt idx="9">
                  <c:v>3.0480516375806836E-2</c:v>
                </c:pt>
                <c:pt idx="10">
                  <c:v>3.0480516375806836E-2</c:v>
                </c:pt>
                <c:pt idx="11">
                  <c:v>3.0480516375806836E-2</c:v>
                </c:pt>
                <c:pt idx="12">
                  <c:v>3.0480516375806836E-2</c:v>
                </c:pt>
                <c:pt idx="13">
                  <c:v>3.0480516375806836E-2</c:v>
                </c:pt>
                <c:pt idx="14">
                  <c:v>3.0480516375806836E-2</c:v>
                </c:pt>
                <c:pt idx="15">
                  <c:v>3.0480516375806836E-2</c:v>
                </c:pt>
                <c:pt idx="16">
                  <c:v>3.0480516375806836E-2</c:v>
                </c:pt>
                <c:pt idx="17">
                  <c:v>3.0480516375806836E-2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C71-4884-8EBA-31F4C01E916D}"/>
            </c:ext>
          </c:extLst>
        </c:ser>
        <c:ser>
          <c:idx val="0"/>
          <c:order val="2"/>
          <c:tx>
            <c:v>2017 raviasutuste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Aruandesse2018!$A$7:$C$60</c15:sqref>
                  </c15:fullRef>
                </c:ext>
              </c:extLst>
              <c:f>(Aruandesse2018!$A$7:$C$8,Aruandesse2018!$A$10:$C$10,Aruandesse2018!$A$13:$C$14,Aruandesse2018!$A$18:$C$19,Aruandesse2018!$A$25:$C$26,Aruandesse2018!$A$32:$C$32,Aruandesse2018!$A$37:$C$39,Aruandesse2018!$A$41:$C$42,Aruandesse2018!$A$46:$C$46,Aruandesse2018!$A$48:$C$48,Aruandesse2018!$A$53:$C$53)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Pärnu Haigla</c:v>
                  </c:pt>
                  <c:pt idx="4">
                    <c:v>keskH</c:v>
                  </c:pt>
                  <c:pt idx="5">
                    <c:v>Kuressaare Haigla</c:v>
                  </c:pt>
                  <c:pt idx="6">
                    <c:v>Lõuna-Eesti Haigla</c:v>
                  </c:pt>
                  <c:pt idx="7">
                    <c:v>Viljandi Haigla</c:v>
                  </c:pt>
                  <c:pt idx="8">
                    <c:v>üldH</c:v>
                  </c:pt>
                  <c:pt idx="9">
                    <c:v>Jaanson &amp; Lääne OÜ</c:v>
                  </c:pt>
                  <c:pt idx="10">
                    <c:v>Mari Viik OÜ</c:v>
                  </c:pt>
                  <c:pt idx="11">
                    <c:v>Merike Alas OÜ</c:v>
                  </c:pt>
                  <c:pt idx="12">
                    <c:v>MPPK OÜ</c:v>
                  </c:pt>
                  <c:pt idx="13">
                    <c:v>OÜ Jaansoni Psühhiaatriakeskus</c:v>
                  </c:pt>
                  <c:pt idx="14">
                    <c:v>Psühhiaater Õie Vahing OÜ</c:v>
                  </c:pt>
                  <c:pt idx="15">
                    <c:v>Ruus Krista eraarst</c:v>
                  </c:pt>
                  <c:pt idx="16">
                    <c:v>SA Ahtme Haigla</c:v>
                  </c:pt>
                  <c:pt idx="17">
                    <c:v>Sensus Etc OÜ</c:v>
                  </c:pt>
                </c:lvl>
                <c:lvl>
                  <c:pt idx="0">
                    <c:v>Piirkondlikud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Aruandesse2017!$H$7:$H$61</c15:sqref>
                  </c15:fullRef>
                </c:ext>
              </c:extLst>
              <c:f>(Aruandesse2017!$H$7:$H$8,Aruandesse2017!$H$10,Aruandesse2017!$H$13:$H$14,Aruandesse2017!$H$18:$H$19,Aruandesse2017!$H$25:$H$26,Aruandesse2017!$H$32,Aruandesse2017!$H$37:$H$39,Aruandesse2017!$H$41:$H$42,Aruandesse2017!$H$46,Aruandesse2017!$H$48,Aruandesse2017!$H$53)</c:f>
              <c:numCache>
                <c:formatCode>0.0%</c:formatCode>
                <c:ptCount val="18"/>
                <c:pt idx="0">
                  <c:v>2.4803876326718967E-2</c:v>
                </c:pt>
                <c:pt idx="1">
                  <c:v>2.4803876326718967E-2</c:v>
                </c:pt>
                <c:pt idx="2">
                  <c:v>2.4803876326718967E-2</c:v>
                </c:pt>
                <c:pt idx="3">
                  <c:v>2.4803876326718967E-2</c:v>
                </c:pt>
                <c:pt idx="4">
                  <c:v>2.4803876326718967E-2</c:v>
                </c:pt>
                <c:pt idx="5">
                  <c:v>2.4803876326718967E-2</c:v>
                </c:pt>
                <c:pt idx="6">
                  <c:v>2.4803876326718967E-2</c:v>
                </c:pt>
                <c:pt idx="7">
                  <c:v>2.4803876326718967E-2</c:v>
                </c:pt>
                <c:pt idx="8">
                  <c:v>2.4803876326718967E-2</c:v>
                </c:pt>
                <c:pt idx="9">
                  <c:v>2.4803876326718967E-2</c:v>
                </c:pt>
                <c:pt idx="10">
                  <c:v>2.4803876326718967E-2</c:v>
                </c:pt>
                <c:pt idx="11">
                  <c:v>2.4803876326718967E-2</c:v>
                </c:pt>
                <c:pt idx="12">
                  <c:v>2.4803876326718967E-2</c:v>
                </c:pt>
                <c:pt idx="13">
                  <c:v>2.4803876326718967E-2</c:v>
                </c:pt>
                <c:pt idx="14">
                  <c:v>2.4803876326718967E-2</c:v>
                </c:pt>
                <c:pt idx="15">
                  <c:v>2.4803876326718967E-2</c:v>
                </c:pt>
                <c:pt idx="16">
                  <c:v>2.4803876326718967E-2</c:v>
                </c:pt>
                <c:pt idx="17">
                  <c:v>2.4803876326718967E-2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C71-4884-8EBA-31F4C01E9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0.1400000000000000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5.615711829124808E-2"/>
          <c:y val="0.89796159016708277"/>
          <c:w val="0.89999994514792236"/>
          <c:h val="2.869449798778791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0603318652964991E-2"/>
          <c:y val="2.6822293223182945E-2"/>
          <c:w val="0.92402691042929974"/>
          <c:h val="0.5515147557774789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Aruandesse2018!$F$66</c:f>
              <c:strCache>
                <c:ptCount val="1"/>
                <c:pt idx="0">
                  <c:v>2018.a patsientide osakaal, kellel välja kirjutatud retseptide arv aastas on ≥4*,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378-461C-822C-6B3018EA397E}"/>
              </c:ext>
            </c:extLst>
          </c:dPt>
          <c:dPt>
            <c:idx val="11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algn="ctr" rotWithShape="0">
                  <a:srgbClr val="5B9BD5"/>
                </a:outerShdw>
                <a:softEdge rad="0"/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8378-461C-822C-6B3018EA397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378-461C-822C-6B3018EA397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378-461C-822C-6B3018EA397E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Aruandesse2018!$A$70:$C$124</c15:sqref>
                  </c15:fullRef>
                </c:ext>
              </c:extLst>
              <c:f>(Aruandesse2018!$A$70:$C$73,Aruandesse2018!$A$75:$C$77,Aruandesse2018!$A$79:$C$89,Aruandesse2018!$A$91:$C$95,Aruandesse2018!$A$97:$C$102,Aruandesse2018!$A$104:$C$105,Aruandesse2018!$A$107:$C$114,Aruandesse2018!$A$116:$C$121,Aruandesse2018!$A$124:$C$124)</c:f>
              <c:multiLvlStrCache>
                <c:ptCount val="4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Tallinna Lastehaigla</c:v>
                  </c:pt>
                  <c:pt idx="3">
                    <c:v>piirkH</c:v>
                  </c:pt>
                  <c:pt idx="4">
                    <c:v>Lääne-Tallinna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Jõgeva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Põlva Haigla</c:v>
                  </c:pt>
                  <c:pt idx="14">
                    <c:v>Raplamaa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  <c:pt idx="18">
                    <c:v>AARIKA OÜ</c:v>
                  </c:pt>
                  <c:pt idx="19">
                    <c:v>Aasa Kliinik OÜ</c:v>
                  </c:pt>
                  <c:pt idx="20">
                    <c:v>Corrigo OÜ</c:v>
                  </c:pt>
                  <c:pt idx="21">
                    <c:v>E.G.U. Erapraksis OÜ</c:v>
                  </c:pt>
                  <c:pt idx="22">
                    <c:v>Jaanson &amp; Lääne OÜ</c:v>
                  </c:pt>
                  <c:pt idx="23">
                    <c:v>Kallavere Haigla AS</c:v>
                  </c:pt>
                  <c:pt idx="24">
                    <c:v>Katrin Noorkõiv</c:v>
                  </c:pt>
                  <c:pt idx="25">
                    <c:v>Ljudmilla Väre</c:v>
                  </c:pt>
                  <c:pt idx="26">
                    <c:v>Mari Viik OÜ</c:v>
                  </c:pt>
                  <c:pt idx="27">
                    <c:v>Merike Alas OÜ</c:v>
                  </c:pt>
                  <c:pt idx="28">
                    <c:v>MPPK OÜ</c:v>
                  </c:pt>
                  <c:pt idx="29">
                    <c:v>OÜ Jaansoni Psühhiaatriakeskus</c:v>
                  </c:pt>
                  <c:pt idx="30">
                    <c:v>Psühhiaater Õie Vahing OÜ</c:v>
                  </c:pt>
                  <c:pt idx="31">
                    <c:v>PureMind OÜ</c:v>
                  </c:pt>
                  <c:pt idx="32">
                    <c:v>Qvalitas Arstikeskus AS</c:v>
                  </c:pt>
                  <c:pt idx="33">
                    <c:v>Ruus Krista eraarst</c:v>
                  </c:pt>
                  <c:pt idx="34">
                    <c:v>Rüütli Psühhiaatrid OÜ</c:v>
                  </c:pt>
                  <c:pt idx="35">
                    <c:v>SA Ahtme Haigla</c:v>
                  </c:pt>
                  <c:pt idx="36">
                    <c:v>SA Põltsamaa Tervis</c:v>
                  </c:pt>
                  <c:pt idx="37">
                    <c:v>SA Tõrva Haigla</c:v>
                  </c:pt>
                  <c:pt idx="38">
                    <c:v>Saaremaa Perenõuandla OÜ</c:v>
                  </c:pt>
                  <c:pt idx="39">
                    <c:v>Sensus Etc OÜ</c:v>
                  </c:pt>
                  <c:pt idx="40">
                    <c:v>Tiiu Tandre OÜ</c:v>
                  </c:pt>
                  <c:pt idx="41">
                    <c:v>Tiiu Valgemäe</c:v>
                  </c:pt>
                  <c:pt idx="42">
                    <c:v>Veronika Hermet OÜ</c:v>
                  </c:pt>
                  <c:pt idx="43">
                    <c:v>Adeli Eesti OÜ</c:v>
                  </c:pt>
                  <c:pt idx="44">
                    <c:v>Wismari Haigla AS</c:v>
                  </c:pt>
                  <c:pt idx="45">
                    <c:v>Sihtasutus Pärnu-Jaagupi Hoolduskod</c:v>
                  </c:pt>
                </c:lvl>
                <c:lvl>
                  <c:pt idx="0">
                    <c:v>Piirkondlikud</c:v>
                  </c:pt>
                  <c:pt idx="18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Aruandesse2018!$F$70:$F$124</c15:sqref>
                  </c15:fullRef>
                </c:ext>
              </c:extLst>
              <c:f>(Aruandesse2018!$F$70:$F$73,Aruandesse2018!$F$75:$F$77,Aruandesse2018!$F$79:$F$89,Aruandesse2018!$F$91:$F$95,Aruandesse2018!$F$97:$F$102,Aruandesse2018!$F$104:$F$105,Aruandesse2018!$F$107:$F$114,Aruandesse2018!$F$116:$F$121,Aruandesse2018!$F$124)</c:f>
              <c:numCache>
                <c:formatCode>0%</c:formatCode>
                <c:ptCount val="46"/>
                <c:pt idx="0">
                  <c:v>0.66220423412204232</c:v>
                </c:pt>
                <c:pt idx="1">
                  <c:v>0.63556338028169013</c:v>
                </c:pt>
                <c:pt idx="2">
                  <c:v>0.2</c:v>
                </c:pt>
                <c:pt idx="3">
                  <c:v>0.65472088215024127</c:v>
                </c:pt>
                <c:pt idx="4">
                  <c:v>0.54054054054054057</c:v>
                </c:pt>
                <c:pt idx="5">
                  <c:v>0.60640732265446229</c:v>
                </c:pt>
                <c:pt idx="6">
                  <c:v>0.59306569343065696</c:v>
                </c:pt>
                <c:pt idx="7">
                  <c:v>0.8571428571428571</c:v>
                </c:pt>
                <c:pt idx="8">
                  <c:v>0.7466666666666667</c:v>
                </c:pt>
                <c:pt idx="9">
                  <c:v>0.86086956521739133</c:v>
                </c:pt>
                <c:pt idx="10">
                  <c:v>0.72727272727272729</c:v>
                </c:pt>
                <c:pt idx="11">
                  <c:v>0.71034482758620687</c:v>
                </c:pt>
                <c:pt idx="12">
                  <c:v>0.48017621145374451</c:v>
                </c:pt>
                <c:pt idx="13">
                  <c:v>0.69230769230769229</c:v>
                </c:pt>
                <c:pt idx="14">
                  <c:v>0.82307692307692304</c:v>
                </c:pt>
                <c:pt idx="15">
                  <c:v>0.63461538461538458</c:v>
                </c:pt>
                <c:pt idx="16">
                  <c:v>0.64245810055865926</c:v>
                </c:pt>
                <c:pt idx="17">
                  <c:v>0.67838827838827842</c:v>
                </c:pt>
                <c:pt idx="18">
                  <c:v>0.125</c:v>
                </c:pt>
                <c:pt idx="19">
                  <c:v>0.91578947368421049</c:v>
                </c:pt>
                <c:pt idx="20">
                  <c:v>0.79365079365079361</c:v>
                </c:pt>
                <c:pt idx="21">
                  <c:v>0.5</c:v>
                </c:pt>
                <c:pt idx="22">
                  <c:v>0.65878378378378377</c:v>
                </c:pt>
                <c:pt idx="23">
                  <c:v>1</c:v>
                </c:pt>
                <c:pt idx="24">
                  <c:v>0.78048780487804881</c:v>
                </c:pt>
                <c:pt idx="25">
                  <c:v>0.31578947368421051</c:v>
                </c:pt>
                <c:pt idx="26">
                  <c:v>0.7142857142857143</c:v>
                </c:pt>
                <c:pt idx="27">
                  <c:v>0.72727272727272729</c:v>
                </c:pt>
                <c:pt idx="28">
                  <c:v>0.72093023255813948</c:v>
                </c:pt>
                <c:pt idx="29">
                  <c:v>0.68085106382978722</c:v>
                </c:pt>
                <c:pt idx="30">
                  <c:v>0.57746478873239437</c:v>
                </c:pt>
                <c:pt idx="31">
                  <c:v>0.375</c:v>
                </c:pt>
                <c:pt idx="32">
                  <c:v>0.55555555555555558</c:v>
                </c:pt>
                <c:pt idx="33">
                  <c:v>0.62857142857142856</c:v>
                </c:pt>
                <c:pt idx="34">
                  <c:v>0.55555555555555558</c:v>
                </c:pt>
                <c:pt idx="35">
                  <c:v>0.52319109461966606</c:v>
                </c:pt>
                <c:pt idx="36">
                  <c:v>0.79230769230769227</c:v>
                </c:pt>
                <c:pt idx="37">
                  <c:v>0.66666666666666663</c:v>
                </c:pt>
                <c:pt idx="38">
                  <c:v>0.81538461538461537</c:v>
                </c:pt>
                <c:pt idx="39">
                  <c:v>0.7</c:v>
                </c:pt>
                <c:pt idx="40">
                  <c:v>0.7053571428571429</c:v>
                </c:pt>
                <c:pt idx="41">
                  <c:v>0.66666666666666663</c:v>
                </c:pt>
                <c:pt idx="42">
                  <c:v>0.68571428571428572</c:v>
                </c:pt>
                <c:pt idx="43">
                  <c:v>0.5</c:v>
                </c:pt>
                <c:pt idx="44">
                  <c:v>1</c:v>
                </c:pt>
                <c:pt idx="45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Aruandesse2018!$F$78</c15:sqref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8378-461C-822C-6B3018EA3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6678032"/>
        <c:axId val="216677472"/>
      </c:barChart>
      <c:barChart>
        <c:barDir val="col"/>
        <c:grouping val="clustered"/>
        <c:varyColors val="0"/>
        <c:ser>
          <c:idx val="0"/>
          <c:order val="2"/>
          <c:tx>
            <c:strRef>
              <c:f>Aruandesse2018!$H$66</c:f>
              <c:strCache>
                <c:ptCount val="1"/>
                <c:pt idx="0">
                  <c:v>2018.a patsientide osakaal, kellel välja kirjutatud retseptide arv aastas on ≥4*ja kes on ka ≥4 retsepti välja ostnud, osakaal</c:v>
                </c:pt>
              </c:strCache>
            </c:strRef>
          </c:tx>
          <c:spPr>
            <a:solidFill>
              <a:srgbClr val="27BDBE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27BDBE">
                  <a:alpha val="7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8-8378-461C-822C-6B3018EA397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378-461C-822C-6B3018EA397E}"/>
              </c:ext>
            </c:extLst>
          </c:dPt>
          <c:dPt>
            <c:idx val="6"/>
            <c:invertIfNegative val="0"/>
            <c:bubble3D val="0"/>
            <c:spPr>
              <a:solidFill>
                <a:srgbClr val="27BDBE">
                  <a:alpha val="7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B-8378-461C-822C-6B3018EA397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8378-461C-822C-6B3018EA397E}"/>
              </c:ext>
            </c:extLst>
          </c:dPt>
          <c:dPt>
            <c:idx val="17"/>
            <c:invertIfNegative val="0"/>
            <c:bubble3D val="0"/>
            <c:spPr>
              <a:solidFill>
                <a:srgbClr val="27BDBE">
                  <a:alpha val="7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E-8378-461C-822C-6B3018EA397E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Aruandesse2018!$A$70:$C$123</c15:sqref>
                  </c15:fullRef>
                </c:ext>
              </c:extLst>
              <c:f>(Aruandesse2018!$A$70:$C$73,Aruandesse2018!$A$75:$C$77,Aruandesse2018!$A$79:$C$89,Aruandesse2018!$A$91:$C$95,Aruandesse2018!$A$97:$C$102,Aruandesse2018!$A$104:$C$105,Aruandesse2018!$A$107:$C$114,Aruandesse2018!$A$116:$C$121)</c:f>
              <c:multiLvlStrCache>
                <c:ptCount val="45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Tallinna Lastehaigla</c:v>
                  </c:pt>
                  <c:pt idx="3">
                    <c:v>piirkH</c:v>
                  </c:pt>
                  <c:pt idx="4">
                    <c:v>Lääne-Tallinna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Jõgeva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Põlva Haigla</c:v>
                  </c:pt>
                  <c:pt idx="14">
                    <c:v>Raplamaa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  <c:pt idx="18">
                    <c:v>AARIKA OÜ</c:v>
                  </c:pt>
                  <c:pt idx="19">
                    <c:v>Aasa Kliinik OÜ</c:v>
                  </c:pt>
                  <c:pt idx="20">
                    <c:v>Corrigo OÜ</c:v>
                  </c:pt>
                  <c:pt idx="21">
                    <c:v>E.G.U. Erapraksis OÜ</c:v>
                  </c:pt>
                  <c:pt idx="22">
                    <c:v>Jaanson &amp; Lääne OÜ</c:v>
                  </c:pt>
                  <c:pt idx="23">
                    <c:v>Kallavere Haigla AS</c:v>
                  </c:pt>
                  <c:pt idx="24">
                    <c:v>Katrin Noorkõiv</c:v>
                  </c:pt>
                  <c:pt idx="25">
                    <c:v>Ljudmilla Väre</c:v>
                  </c:pt>
                  <c:pt idx="26">
                    <c:v>Mari Viik OÜ</c:v>
                  </c:pt>
                  <c:pt idx="27">
                    <c:v>Merike Alas OÜ</c:v>
                  </c:pt>
                  <c:pt idx="28">
                    <c:v>MPPK OÜ</c:v>
                  </c:pt>
                  <c:pt idx="29">
                    <c:v>OÜ Jaansoni Psühhiaatriakeskus</c:v>
                  </c:pt>
                  <c:pt idx="30">
                    <c:v>Psühhiaater Õie Vahing OÜ</c:v>
                  </c:pt>
                  <c:pt idx="31">
                    <c:v>PureMind OÜ</c:v>
                  </c:pt>
                  <c:pt idx="32">
                    <c:v>Qvalitas Arstikeskus AS</c:v>
                  </c:pt>
                  <c:pt idx="33">
                    <c:v>Ruus Krista eraarst</c:v>
                  </c:pt>
                  <c:pt idx="34">
                    <c:v>Rüütli Psühhiaatrid OÜ</c:v>
                  </c:pt>
                  <c:pt idx="35">
                    <c:v>SA Ahtme Haigla</c:v>
                  </c:pt>
                  <c:pt idx="36">
                    <c:v>SA Põltsamaa Tervis</c:v>
                  </c:pt>
                  <c:pt idx="37">
                    <c:v>SA Tõrva Haigla</c:v>
                  </c:pt>
                  <c:pt idx="38">
                    <c:v>Saaremaa Perenõuandla OÜ</c:v>
                  </c:pt>
                  <c:pt idx="39">
                    <c:v>Sensus Etc OÜ</c:v>
                  </c:pt>
                  <c:pt idx="40">
                    <c:v>Tiiu Tandre OÜ</c:v>
                  </c:pt>
                  <c:pt idx="41">
                    <c:v>Tiiu Valgemäe</c:v>
                  </c:pt>
                  <c:pt idx="42">
                    <c:v>Veronika Hermet OÜ</c:v>
                  </c:pt>
                  <c:pt idx="43">
                    <c:v>Adeli Eesti OÜ</c:v>
                  </c:pt>
                  <c:pt idx="44">
                    <c:v>Wismari Haigla AS</c:v>
                  </c:pt>
                </c:lvl>
                <c:lvl>
                  <c:pt idx="0">
                    <c:v>Piirkondlikud</c:v>
                  </c:pt>
                  <c:pt idx="18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Aruandesse2018!$H$70:$H$124</c15:sqref>
                  </c15:fullRef>
                </c:ext>
              </c:extLst>
              <c:f>(Aruandesse2018!$H$70:$H$73,Aruandesse2018!$H$75:$H$77,Aruandesse2018!$H$79:$H$89,Aruandesse2018!$H$91:$H$95,Aruandesse2018!$H$97:$H$102,Aruandesse2018!$H$104:$H$105,Aruandesse2018!$H$107:$H$114,Aruandesse2018!$H$116:$H$121,Aruandesse2018!$H$124)</c:f>
              <c:numCache>
                <c:formatCode>0%</c:formatCode>
                <c:ptCount val="46"/>
                <c:pt idx="0">
                  <c:v>0.59184308841843092</c:v>
                </c:pt>
                <c:pt idx="1">
                  <c:v>0.56866197183098588</c:v>
                </c:pt>
                <c:pt idx="2">
                  <c:v>0.2</c:v>
                </c:pt>
                <c:pt idx="3">
                  <c:v>0.58534344130484728</c:v>
                </c:pt>
                <c:pt idx="4">
                  <c:v>0.50450450450450446</c:v>
                </c:pt>
                <c:pt idx="5">
                  <c:v>0.55377574370709381</c:v>
                </c:pt>
                <c:pt idx="6">
                  <c:v>0.54379562043795615</c:v>
                </c:pt>
                <c:pt idx="7">
                  <c:v>0.8571428571428571</c:v>
                </c:pt>
                <c:pt idx="8">
                  <c:v>0.65333333333333332</c:v>
                </c:pt>
                <c:pt idx="9">
                  <c:v>0.72173913043478266</c:v>
                </c:pt>
                <c:pt idx="10">
                  <c:v>0.67272727272727273</c:v>
                </c:pt>
                <c:pt idx="11">
                  <c:v>0.67586206896551726</c:v>
                </c:pt>
                <c:pt idx="12">
                  <c:v>0.40088105726872247</c:v>
                </c:pt>
                <c:pt idx="13">
                  <c:v>0.68131868131868134</c:v>
                </c:pt>
                <c:pt idx="14">
                  <c:v>0.74615384615384617</c:v>
                </c:pt>
                <c:pt idx="15">
                  <c:v>0.55769230769230771</c:v>
                </c:pt>
                <c:pt idx="16">
                  <c:v>0.6033519553072626</c:v>
                </c:pt>
                <c:pt idx="17">
                  <c:v>0.61684981684981688</c:v>
                </c:pt>
                <c:pt idx="18">
                  <c:v>0.125</c:v>
                </c:pt>
                <c:pt idx="19">
                  <c:v>0.85263157894736841</c:v>
                </c:pt>
                <c:pt idx="20">
                  <c:v>0.79365079365079361</c:v>
                </c:pt>
                <c:pt idx="21">
                  <c:v>0.375</c:v>
                </c:pt>
                <c:pt idx="22">
                  <c:v>0.61148648648648651</c:v>
                </c:pt>
                <c:pt idx="23">
                  <c:v>1</c:v>
                </c:pt>
                <c:pt idx="24">
                  <c:v>0.65853658536585369</c:v>
                </c:pt>
                <c:pt idx="25">
                  <c:v>0.31578947368421051</c:v>
                </c:pt>
                <c:pt idx="26">
                  <c:v>0.62987012987012991</c:v>
                </c:pt>
                <c:pt idx="27">
                  <c:v>0.54545454545454541</c:v>
                </c:pt>
                <c:pt idx="28">
                  <c:v>0.68604651162790697</c:v>
                </c:pt>
                <c:pt idx="29">
                  <c:v>0.56737588652482274</c:v>
                </c:pt>
                <c:pt idx="30">
                  <c:v>0.54929577464788737</c:v>
                </c:pt>
                <c:pt idx="31">
                  <c:v>0.25</c:v>
                </c:pt>
                <c:pt idx="32">
                  <c:v>0.55555555555555558</c:v>
                </c:pt>
                <c:pt idx="33">
                  <c:v>0.58571428571428574</c:v>
                </c:pt>
                <c:pt idx="34">
                  <c:v>0.55555555555555558</c:v>
                </c:pt>
                <c:pt idx="35">
                  <c:v>0.45640074211502785</c:v>
                </c:pt>
                <c:pt idx="36">
                  <c:v>0.75384615384615383</c:v>
                </c:pt>
                <c:pt idx="37">
                  <c:v>0.33333333333333331</c:v>
                </c:pt>
                <c:pt idx="38">
                  <c:v>0.7846153846153846</c:v>
                </c:pt>
                <c:pt idx="39">
                  <c:v>0.65</c:v>
                </c:pt>
                <c:pt idx="40">
                  <c:v>0.6607142857142857</c:v>
                </c:pt>
                <c:pt idx="41">
                  <c:v>0.66666666666666663</c:v>
                </c:pt>
                <c:pt idx="42">
                  <c:v>0.65714285714285714</c:v>
                </c:pt>
                <c:pt idx="43">
                  <c:v>0.5</c:v>
                </c:pt>
                <c:pt idx="44">
                  <c:v>1</c:v>
                </c:pt>
                <c:pt idx="4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378-461C-822C-6B3018EA3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01867440"/>
        <c:axId val="1889542608"/>
      </c:barChart>
      <c:lineChart>
        <c:grouping val="standard"/>
        <c:varyColors val="0"/>
        <c:ser>
          <c:idx val="2"/>
          <c:order val="1"/>
          <c:tx>
            <c:v>2018 raviasutuste keskmine, kui retseptide arv ≥4 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Aruandesse2018!$A$70:$C$124</c15:sqref>
                  </c15:fullRef>
                </c:ext>
              </c:extLst>
              <c:f>(Aruandesse2018!$A$70:$C$73,Aruandesse2018!$A$75:$C$77,Aruandesse2018!$A$79:$C$89,Aruandesse2018!$A$91:$C$95,Aruandesse2018!$A$97:$C$102,Aruandesse2018!$A$104:$C$105,Aruandesse2018!$A$107:$C$114,Aruandesse2018!$A$116:$C$121,Aruandesse2018!$A$124:$C$124)</c:f>
              <c:multiLvlStrCache>
                <c:ptCount val="4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Tallinna Lastehaigla</c:v>
                  </c:pt>
                  <c:pt idx="3">
                    <c:v>piirkH</c:v>
                  </c:pt>
                  <c:pt idx="4">
                    <c:v>Lääne-Tallinna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Jõgeva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Põlva Haigla</c:v>
                  </c:pt>
                  <c:pt idx="14">
                    <c:v>Raplamaa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  <c:pt idx="18">
                    <c:v>AARIKA OÜ</c:v>
                  </c:pt>
                  <c:pt idx="19">
                    <c:v>Aasa Kliinik OÜ</c:v>
                  </c:pt>
                  <c:pt idx="20">
                    <c:v>Corrigo OÜ</c:v>
                  </c:pt>
                  <c:pt idx="21">
                    <c:v>E.G.U. Erapraksis OÜ</c:v>
                  </c:pt>
                  <c:pt idx="22">
                    <c:v>Jaanson &amp; Lääne OÜ</c:v>
                  </c:pt>
                  <c:pt idx="23">
                    <c:v>Kallavere Haigla AS</c:v>
                  </c:pt>
                  <c:pt idx="24">
                    <c:v>Katrin Noorkõiv</c:v>
                  </c:pt>
                  <c:pt idx="25">
                    <c:v>Ljudmilla Väre</c:v>
                  </c:pt>
                  <c:pt idx="26">
                    <c:v>Mari Viik OÜ</c:v>
                  </c:pt>
                  <c:pt idx="27">
                    <c:v>Merike Alas OÜ</c:v>
                  </c:pt>
                  <c:pt idx="28">
                    <c:v>MPPK OÜ</c:v>
                  </c:pt>
                  <c:pt idx="29">
                    <c:v>OÜ Jaansoni Psühhiaatriakeskus</c:v>
                  </c:pt>
                  <c:pt idx="30">
                    <c:v>Psühhiaater Õie Vahing OÜ</c:v>
                  </c:pt>
                  <c:pt idx="31">
                    <c:v>PureMind OÜ</c:v>
                  </c:pt>
                  <c:pt idx="32">
                    <c:v>Qvalitas Arstikeskus AS</c:v>
                  </c:pt>
                  <c:pt idx="33">
                    <c:v>Ruus Krista eraarst</c:v>
                  </c:pt>
                  <c:pt idx="34">
                    <c:v>Rüütli Psühhiaatrid OÜ</c:v>
                  </c:pt>
                  <c:pt idx="35">
                    <c:v>SA Ahtme Haigla</c:v>
                  </c:pt>
                  <c:pt idx="36">
                    <c:v>SA Põltsamaa Tervis</c:v>
                  </c:pt>
                  <c:pt idx="37">
                    <c:v>SA Tõrva Haigla</c:v>
                  </c:pt>
                  <c:pt idx="38">
                    <c:v>Saaremaa Perenõuandla OÜ</c:v>
                  </c:pt>
                  <c:pt idx="39">
                    <c:v>Sensus Etc OÜ</c:v>
                  </c:pt>
                  <c:pt idx="40">
                    <c:v>Tiiu Tandre OÜ</c:v>
                  </c:pt>
                  <c:pt idx="41">
                    <c:v>Tiiu Valgemäe</c:v>
                  </c:pt>
                  <c:pt idx="42">
                    <c:v>Veronika Hermet OÜ</c:v>
                  </c:pt>
                  <c:pt idx="43">
                    <c:v>Adeli Eesti OÜ</c:v>
                  </c:pt>
                  <c:pt idx="44">
                    <c:v>Wismari Haigla AS</c:v>
                  </c:pt>
                  <c:pt idx="45">
                    <c:v>Sihtasutus Pärnu-Jaagupi Hoolduskod</c:v>
                  </c:pt>
                </c:lvl>
                <c:lvl>
                  <c:pt idx="0">
                    <c:v>Piirkondlikud</c:v>
                  </c:pt>
                  <c:pt idx="18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Aruandesse2018!$I$70:$I$124</c15:sqref>
                  </c15:fullRef>
                </c:ext>
              </c:extLst>
              <c:f>(Aruandesse2018!$I$70:$I$73,Aruandesse2018!$I$75:$I$77,Aruandesse2018!$I$79:$I$89,Aruandesse2018!$I$91:$I$95,Aruandesse2018!$I$97:$I$102,Aruandesse2018!$I$104:$I$105,Aruandesse2018!$I$107:$I$114,Aruandesse2018!$I$116:$I$121,Aruandesse2018!$I$124)</c:f>
              <c:numCache>
                <c:formatCode>0%</c:formatCode>
                <c:ptCount val="46"/>
                <c:pt idx="0">
                  <c:v>0.65467367917762376</c:v>
                </c:pt>
                <c:pt idx="1">
                  <c:v>0.65467367917762376</c:v>
                </c:pt>
                <c:pt idx="2">
                  <c:v>0.65467367917762376</c:v>
                </c:pt>
                <c:pt idx="3">
                  <c:v>0.65467367917762376</c:v>
                </c:pt>
                <c:pt idx="4">
                  <c:v>0.65467367917762376</c:v>
                </c:pt>
                <c:pt idx="5">
                  <c:v>0.65467367917762376</c:v>
                </c:pt>
                <c:pt idx="6">
                  <c:v>0.65467367917762376</c:v>
                </c:pt>
                <c:pt idx="7">
                  <c:v>0.65467367917762376</c:v>
                </c:pt>
                <c:pt idx="8">
                  <c:v>0.65467367917762376</c:v>
                </c:pt>
                <c:pt idx="9">
                  <c:v>0.65467367917762376</c:v>
                </c:pt>
                <c:pt idx="10">
                  <c:v>0.65467367917762376</c:v>
                </c:pt>
                <c:pt idx="11">
                  <c:v>0.65467367917762376</c:v>
                </c:pt>
                <c:pt idx="12">
                  <c:v>0.65467367917762376</c:v>
                </c:pt>
                <c:pt idx="13">
                  <c:v>0.65467367917762376</c:v>
                </c:pt>
                <c:pt idx="14">
                  <c:v>0.65467367917762376</c:v>
                </c:pt>
                <c:pt idx="15">
                  <c:v>0.65467367917762376</c:v>
                </c:pt>
                <c:pt idx="16">
                  <c:v>0.65467367917762376</c:v>
                </c:pt>
                <c:pt idx="17">
                  <c:v>0.65467367917762376</c:v>
                </c:pt>
                <c:pt idx="18">
                  <c:v>0.65467367917762376</c:v>
                </c:pt>
                <c:pt idx="19">
                  <c:v>0.65467367917762376</c:v>
                </c:pt>
                <c:pt idx="20">
                  <c:v>0.65467367917762376</c:v>
                </c:pt>
                <c:pt idx="21">
                  <c:v>0.65467367917762376</c:v>
                </c:pt>
                <c:pt idx="22">
                  <c:v>0.65467367917762376</c:v>
                </c:pt>
                <c:pt idx="23">
                  <c:v>0.65467367917762376</c:v>
                </c:pt>
                <c:pt idx="24">
                  <c:v>0.65467367917762376</c:v>
                </c:pt>
                <c:pt idx="25">
                  <c:v>0.65467367917762376</c:v>
                </c:pt>
                <c:pt idx="26">
                  <c:v>0.65467367917762376</c:v>
                </c:pt>
                <c:pt idx="27">
                  <c:v>0.65467367917762376</c:v>
                </c:pt>
                <c:pt idx="28">
                  <c:v>0.65467367917762376</c:v>
                </c:pt>
                <c:pt idx="29">
                  <c:v>0.65467367917762376</c:v>
                </c:pt>
                <c:pt idx="30">
                  <c:v>0.65467367917762376</c:v>
                </c:pt>
                <c:pt idx="31">
                  <c:v>0.65467367917762376</c:v>
                </c:pt>
                <c:pt idx="32">
                  <c:v>0.65467367917762376</c:v>
                </c:pt>
                <c:pt idx="33">
                  <c:v>0.65467367917762376</c:v>
                </c:pt>
                <c:pt idx="34">
                  <c:v>0.65467367917762376</c:v>
                </c:pt>
                <c:pt idx="35">
                  <c:v>0.65467367917762376</c:v>
                </c:pt>
                <c:pt idx="36">
                  <c:v>0.65467367917762376</c:v>
                </c:pt>
                <c:pt idx="37">
                  <c:v>0.65467367917762376</c:v>
                </c:pt>
                <c:pt idx="38">
                  <c:v>0.65467367917762376</c:v>
                </c:pt>
                <c:pt idx="39">
                  <c:v>0.65467367917762376</c:v>
                </c:pt>
                <c:pt idx="40">
                  <c:v>0.65467367917762376</c:v>
                </c:pt>
                <c:pt idx="41">
                  <c:v>0.65467367917762376</c:v>
                </c:pt>
                <c:pt idx="42">
                  <c:v>0.65467367917762376</c:v>
                </c:pt>
                <c:pt idx="43">
                  <c:v>0.65467367917762376</c:v>
                </c:pt>
                <c:pt idx="44">
                  <c:v>0.65467367917762376</c:v>
                </c:pt>
                <c:pt idx="45">
                  <c:v>0.65467367917762376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8378-461C-822C-6B3018EA397E}"/>
            </c:ext>
          </c:extLst>
        </c:ser>
        <c:ser>
          <c:idx val="1"/>
          <c:order val="3"/>
          <c:tx>
            <c:v>2018 raviasutuste keskmine, kui retseptide arv ≥4 ja välja ostetud ≥4 retsepti</c:v>
          </c:tx>
          <c:spPr>
            <a:ln>
              <a:solidFill>
                <a:srgbClr val="FF7C8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Aruandesse2018!$A$70:$C$124</c15:sqref>
                  </c15:fullRef>
                </c:ext>
              </c:extLst>
              <c:f>(Aruandesse2018!$A$70:$C$73,Aruandesse2018!$A$75:$C$77,Aruandesse2018!$A$79:$C$89,Aruandesse2018!$A$91:$C$95,Aruandesse2018!$A$97:$C$102,Aruandesse2018!$A$104:$C$105,Aruandesse2018!$A$107:$C$114,Aruandesse2018!$A$116:$C$121,Aruandesse2018!$A$124:$C$124)</c:f>
              <c:multiLvlStrCache>
                <c:ptCount val="4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Tallinna Lastehaigla</c:v>
                  </c:pt>
                  <c:pt idx="3">
                    <c:v>piirkH</c:v>
                  </c:pt>
                  <c:pt idx="4">
                    <c:v>Lääne-Tallinna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Jõgeva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Põlva Haigla</c:v>
                  </c:pt>
                  <c:pt idx="14">
                    <c:v>Raplamaa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  <c:pt idx="18">
                    <c:v>AARIKA OÜ</c:v>
                  </c:pt>
                  <c:pt idx="19">
                    <c:v>Aasa Kliinik OÜ</c:v>
                  </c:pt>
                  <c:pt idx="20">
                    <c:v>Corrigo OÜ</c:v>
                  </c:pt>
                  <c:pt idx="21">
                    <c:v>E.G.U. Erapraksis OÜ</c:v>
                  </c:pt>
                  <c:pt idx="22">
                    <c:v>Jaanson &amp; Lääne OÜ</c:v>
                  </c:pt>
                  <c:pt idx="23">
                    <c:v>Kallavere Haigla AS</c:v>
                  </c:pt>
                  <c:pt idx="24">
                    <c:v>Katrin Noorkõiv</c:v>
                  </c:pt>
                  <c:pt idx="25">
                    <c:v>Ljudmilla Väre</c:v>
                  </c:pt>
                  <c:pt idx="26">
                    <c:v>Mari Viik OÜ</c:v>
                  </c:pt>
                  <c:pt idx="27">
                    <c:v>Merike Alas OÜ</c:v>
                  </c:pt>
                  <c:pt idx="28">
                    <c:v>MPPK OÜ</c:v>
                  </c:pt>
                  <c:pt idx="29">
                    <c:v>OÜ Jaansoni Psühhiaatriakeskus</c:v>
                  </c:pt>
                  <c:pt idx="30">
                    <c:v>Psühhiaater Õie Vahing OÜ</c:v>
                  </c:pt>
                  <c:pt idx="31">
                    <c:v>PureMind OÜ</c:v>
                  </c:pt>
                  <c:pt idx="32">
                    <c:v>Qvalitas Arstikeskus AS</c:v>
                  </c:pt>
                  <c:pt idx="33">
                    <c:v>Ruus Krista eraarst</c:v>
                  </c:pt>
                  <c:pt idx="34">
                    <c:v>Rüütli Psühhiaatrid OÜ</c:v>
                  </c:pt>
                  <c:pt idx="35">
                    <c:v>SA Ahtme Haigla</c:v>
                  </c:pt>
                  <c:pt idx="36">
                    <c:v>SA Põltsamaa Tervis</c:v>
                  </c:pt>
                  <c:pt idx="37">
                    <c:v>SA Tõrva Haigla</c:v>
                  </c:pt>
                  <c:pt idx="38">
                    <c:v>Saaremaa Perenõuandla OÜ</c:v>
                  </c:pt>
                  <c:pt idx="39">
                    <c:v>Sensus Etc OÜ</c:v>
                  </c:pt>
                  <c:pt idx="40">
                    <c:v>Tiiu Tandre OÜ</c:v>
                  </c:pt>
                  <c:pt idx="41">
                    <c:v>Tiiu Valgemäe</c:v>
                  </c:pt>
                  <c:pt idx="42">
                    <c:v>Veronika Hermet OÜ</c:v>
                  </c:pt>
                  <c:pt idx="43">
                    <c:v>Adeli Eesti OÜ</c:v>
                  </c:pt>
                  <c:pt idx="44">
                    <c:v>Wismari Haigla AS</c:v>
                  </c:pt>
                  <c:pt idx="45">
                    <c:v>Sihtasutus Pärnu-Jaagupi Hoolduskod</c:v>
                  </c:pt>
                </c:lvl>
                <c:lvl>
                  <c:pt idx="0">
                    <c:v>Piirkondlikud</c:v>
                  </c:pt>
                  <c:pt idx="18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Aruandesse2018!$J$70:$J$124</c15:sqref>
                  </c15:fullRef>
                </c:ext>
              </c:extLst>
              <c:f>(Aruandesse2018!$J$70:$J$73,Aruandesse2018!$J$75:$J$77,Aruandesse2018!$J$79:$J$89,Aruandesse2018!$J$91:$J$95,Aruandesse2018!$J$97:$J$102,Aruandesse2018!$J$104:$J$105,Aruandesse2018!$J$107:$J$114,Aruandesse2018!$J$116:$J$121,Aruandesse2018!$J$124)</c:f>
              <c:numCache>
                <c:formatCode>0%</c:formatCode>
                <c:ptCount val="46"/>
                <c:pt idx="0">
                  <c:v>0.59108295481711692</c:v>
                </c:pt>
                <c:pt idx="1">
                  <c:v>0.59108295481711692</c:v>
                </c:pt>
                <c:pt idx="2">
                  <c:v>0.59108295481711692</c:v>
                </c:pt>
                <c:pt idx="3">
                  <c:v>0.59108295481711692</c:v>
                </c:pt>
                <c:pt idx="4">
                  <c:v>0.59108295481711692</c:v>
                </c:pt>
                <c:pt idx="5">
                  <c:v>0.59108295481711692</c:v>
                </c:pt>
                <c:pt idx="6">
                  <c:v>0.59108295481711692</c:v>
                </c:pt>
                <c:pt idx="7">
                  <c:v>0.59108295481711692</c:v>
                </c:pt>
                <c:pt idx="8">
                  <c:v>0.59108295481711692</c:v>
                </c:pt>
                <c:pt idx="9">
                  <c:v>0.59108295481711692</c:v>
                </c:pt>
                <c:pt idx="10">
                  <c:v>0.59108295481711692</c:v>
                </c:pt>
                <c:pt idx="11">
                  <c:v>0.59108295481711692</c:v>
                </c:pt>
                <c:pt idx="12">
                  <c:v>0.59108295481711692</c:v>
                </c:pt>
                <c:pt idx="13">
                  <c:v>0.59108295481711692</c:v>
                </c:pt>
                <c:pt idx="14">
                  <c:v>0.59108295481711692</c:v>
                </c:pt>
                <c:pt idx="15">
                  <c:v>0.59108295481711692</c:v>
                </c:pt>
                <c:pt idx="16">
                  <c:v>0.59108295481711692</c:v>
                </c:pt>
                <c:pt idx="17">
                  <c:v>0.59108295481711692</c:v>
                </c:pt>
                <c:pt idx="18">
                  <c:v>0.59108295481711692</c:v>
                </c:pt>
                <c:pt idx="19">
                  <c:v>0.59108295481711692</c:v>
                </c:pt>
                <c:pt idx="20">
                  <c:v>0.59108295481711692</c:v>
                </c:pt>
                <c:pt idx="21">
                  <c:v>0.59108295481711692</c:v>
                </c:pt>
                <c:pt idx="22">
                  <c:v>0.59108295481711692</c:v>
                </c:pt>
                <c:pt idx="23">
                  <c:v>0.59108295481711692</c:v>
                </c:pt>
                <c:pt idx="24">
                  <c:v>0.59108295481711692</c:v>
                </c:pt>
                <c:pt idx="25">
                  <c:v>0.59108295481711692</c:v>
                </c:pt>
                <c:pt idx="26">
                  <c:v>0.59108295481711692</c:v>
                </c:pt>
                <c:pt idx="27">
                  <c:v>0.59108295481711692</c:v>
                </c:pt>
                <c:pt idx="28">
                  <c:v>0.59108295481711692</c:v>
                </c:pt>
                <c:pt idx="29">
                  <c:v>0.59108295481711692</c:v>
                </c:pt>
                <c:pt idx="30">
                  <c:v>0.59108295481711692</c:v>
                </c:pt>
                <c:pt idx="31">
                  <c:v>0.59108295481711692</c:v>
                </c:pt>
                <c:pt idx="32">
                  <c:v>0.59108295481711692</c:v>
                </c:pt>
                <c:pt idx="33">
                  <c:v>0.59108295481711692</c:v>
                </c:pt>
                <c:pt idx="34">
                  <c:v>0.59108295481711692</c:v>
                </c:pt>
                <c:pt idx="35">
                  <c:v>0.59108295481711692</c:v>
                </c:pt>
                <c:pt idx="36">
                  <c:v>0.59108295481711692</c:v>
                </c:pt>
                <c:pt idx="37">
                  <c:v>0.59108295481711692</c:v>
                </c:pt>
                <c:pt idx="38">
                  <c:v>0.59108295481711692</c:v>
                </c:pt>
                <c:pt idx="39">
                  <c:v>0.59108295481711692</c:v>
                </c:pt>
                <c:pt idx="40">
                  <c:v>0.59108295481711692</c:v>
                </c:pt>
                <c:pt idx="41">
                  <c:v>0.59108295481711692</c:v>
                </c:pt>
                <c:pt idx="42">
                  <c:v>0.59108295481711692</c:v>
                </c:pt>
                <c:pt idx="43">
                  <c:v>0.59108295481711692</c:v>
                </c:pt>
                <c:pt idx="44">
                  <c:v>0.59108295481711692</c:v>
                </c:pt>
                <c:pt idx="45">
                  <c:v>0.59108295481711692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8378-461C-822C-6B3018EA397E}"/>
            </c:ext>
          </c:extLst>
        </c:ser>
        <c:ser>
          <c:idx val="4"/>
          <c:order val="4"/>
          <c:tx>
            <c:v>2017 raviasutuste keskmine, kui retseptide arv ≥4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Aruandesse2018!$A$70:$C$124</c15:sqref>
                  </c15:fullRef>
                </c:ext>
              </c:extLst>
              <c:f>(Aruandesse2018!$A$70:$C$73,Aruandesse2018!$A$75:$C$77,Aruandesse2018!$A$79:$C$89,Aruandesse2018!$A$91:$C$95,Aruandesse2018!$A$97:$C$102,Aruandesse2018!$A$104:$C$105,Aruandesse2018!$A$107:$C$114,Aruandesse2018!$A$116:$C$121,Aruandesse2018!$A$124:$C$124)</c:f>
              <c:multiLvlStrCache>
                <c:ptCount val="4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Tallinna Lastehaigla</c:v>
                  </c:pt>
                  <c:pt idx="3">
                    <c:v>piirkH</c:v>
                  </c:pt>
                  <c:pt idx="4">
                    <c:v>Lääne-Tallinna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Jõgeva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Põlva Haigla</c:v>
                  </c:pt>
                  <c:pt idx="14">
                    <c:v>Raplamaa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  <c:pt idx="18">
                    <c:v>AARIKA OÜ</c:v>
                  </c:pt>
                  <c:pt idx="19">
                    <c:v>Aasa Kliinik OÜ</c:v>
                  </c:pt>
                  <c:pt idx="20">
                    <c:v>Corrigo OÜ</c:v>
                  </c:pt>
                  <c:pt idx="21">
                    <c:v>E.G.U. Erapraksis OÜ</c:v>
                  </c:pt>
                  <c:pt idx="22">
                    <c:v>Jaanson &amp; Lääne OÜ</c:v>
                  </c:pt>
                  <c:pt idx="23">
                    <c:v>Kallavere Haigla AS</c:v>
                  </c:pt>
                  <c:pt idx="24">
                    <c:v>Katrin Noorkõiv</c:v>
                  </c:pt>
                  <c:pt idx="25">
                    <c:v>Ljudmilla Väre</c:v>
                  </c:pt>
                  <c:pt idx="26">
                    <c:v>Mari Viik OÜ</c:v>
                  </c:pt>
                  <c:pt idx="27">
                    <c:v>Merike Alas OÜ</c:v>
                  </c:pt>
                  <c:pt idx="28">
                    <c:v>MPPK OÜ</c:v>
                  </c:pt>
                  <c:pt idx="29">
                    <c:v>OÜ Jaansoni Psühhiaatriakeskus</c:v>
                  </c:pt>
                  <c:pt idx="30">
                    <c:v>Psühhiaater Õie Vahing OÜ</c:v>
                  </c:pt>
                  <c:pt idx="31">
                    <c:v>PureMind OÜ</c:v>
                  </c:pt>
                  <c:pt idx="32">
                    <c:v>Qvalitas Arstikeskus AS</c:v>
                  </c:pt>
                  <c:pt idx="33">
                    <c:v>Ruus Krista eraarst</c:v>
                  </c:pt>
                  <c:pt idx="34">
                    <c:v>Rüütli Psühhiaatrid OÜ</c:v>
                  </c:pt>
                  <c:pt idx="35">
                    <c:v>SA Ahtme Haigla</c:v>
                  </c:pt>
                  <c:pt idx="36">
                    <c:v>SA Põltsamaa Tervis</c:v>
                  </c:pt>
                  <c:pt idx="37">
                    <c:v>SA Tõrva Haigla</c:v>
                  </c:pt>
                  <c:pt idx="38">
                    <c:v>Saaremaa Perenõuandla OÜ</c:v>
                  </c:pt>
                  <c:pt idx="39">
                    <c:v>Sensus Etc OÜ</c:v>
                  </c:pt>
                  <c:pt idx="40">
                    <c:v>Tiiu Tandre OÜ</c:v>
                  </c:pt>
                  <c:pt idx="41">
                    <c:v>Tiiu Valgemäe</c:v>
                  </c:pt>
                  <c:pt idx="42">
                    <c:v>Veronika Hermet OÜ</c:v>
                  </c:pt>
                  <c:pt idx="43">
                    <c:v>Adeli Eesti OÜ</c:v>
                  </c:pt>
                  <c:pt idx="44">
                    <c:v>Wismari Haigla AS</c:v>
                  </c:pt>
                  <c:pt idx="45">
                    <c:v>Sihtasutus Pärnu-Jaagupi Hoolduskod</c:v>
                  </c:pt>
                </c:lvl>
                <c:lvl>
                  <c:pt idx="0">
                    <c:v>Piirkondlikud</c:v>
                  </c:pt>
                  <c:pt idx="18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Aruandesse2017!$I$69:$I$123</c15:sqref>
                  </c15:fullRef>
                </c:ext>
              </c:extLst>
              <c:f>(Aruandesse2017!$I$69:$I$72,Aruandesse2017!$I$74:$I$76,Aruandesse2017!$I$78:$I$88,Aruandesse2017!$I$90:$I$94,Aruandesse2017!$I$96:$I$101,Aruandesse2017!$I$103:$I$104,Aruandesse2017!$I$106:$I$113,Aruandesse2017!$I$115:$I$120,Aruandesse2017!$I$123)</c:f>
              <c:numCache>
                <c:formatCode>0%</c:formatCode>
                <c:ptCount val="46"/>
                <c:pt idx="0">
                  <c:v>0.75115366866635902</c:v>
                </c:pt>
                <c:pt idx="1">
                  <c:v>0.75115366866635902</c:v>
                </c:pt>
                <c:pt idx="2">
                  <c:v>0.75115366866635902</c:v>
                </c:pt>
                <c:pt idx="3">
                  <c:v>0.75115366866635902</c:v>
                </c:pt>
                <c:pt idx="4">
                  <c:v>0.75115366866635902</c:v>
                </c:pt>
                <c:pt idx="5">
                  <c:v>0.75115366866635902</c:v>
                </c:pt>
                <c:pt idx="6">
                  <c:v>0.75115366866635902</c:v>
                </c:pt>
                <c:pt idx="7">
                  <c:v>0.75115366866635902</c:v>
                </c:pt>
                <c:pt idx="8">
                  <c:v>0.75115366866635902</c:v>
                </c:pt>
                <c:pt idx="9">
                  <c:v>0.75115366866635902</c:v>
                </c:pt>
                <c:pt idx="10">
                  <c:v>0.75115366866635902</c:v>
                </c:pt>
                <c:pt idx="11">
                  <c:v>0.75115366866635902</c:v>
                </c:pt>
                <c:pt idx="12">
                  <c:v>0.75115366866635902</c:v>
                </c:pt>
                <c:pt idx="13">
                  <c:v>0.75115366866635902</c:v>
                </c:pt>
                <c:pt idx="14">
                  <c:v>0.75115366866635902</c:v>
                </c:pt>
                <c:pt idx="15">
                  <c:v>0.75115366866635902</c:v>
                </c:pt>
                <c:pt idx="16">
                  <c:v>0.75115366866635902</c:v>
                </c:pt>
                <c:pt idx="17">
                  <c:v>0.75115366866635902</c:v>
                </c:pt>
                <c:pt idx="18">
                  <c:v>0.75115366866635902</c:v>
                </c:pt>
                <c:pt idx="19">
                  <c:v>0.75115366866635902</c:v>
                </c:pt>
                <c:pt idx="20">
                  <c:v>0.75115366866635902</c:v>
                </c:pt>
                <c:pt idx="21">
                  <c:v>0.75115366866635902</c:v>
                </c:pt>
                <c:pt idx="22">
                  <c:v>0.75115366866635902</c:v>
                </c:pt>
                <c:pt idx="23">
                  <c:v>0.75115366866635902</c:v>
                </c:pt>
                <c:pt idx="24">
                  <c:v>0.75115366866635902</c:v>
                </c:pt>
                <c:pt idx="25">
                  <c:v>0.75115366866635902</c:v>
                </c:pt>
                <c:pt idx="26">
                  <c:v>0.75115366866635902</c:v>
                </c:pt>
                <c:pt idx="27">
                  <c:v>0.75115366866635902</c:v>
                </c:pt>
                <c:pt idx="28">
                  <c:v>0.75115366866635902</c:v>
                </c:pt>
                <c:pt idx="29">
                  <c:v>0.75115366866635902</c:v>
                </c:pt>
                <c:pt idx="30">
                  <c:v>0.75115366866635902</c:v>
                </c:pt>
                <c:pt idx="31">
                  <c:v>0.75115366866635902</c:v>
                </c:pt>
                <c:pt idx="32">
                  <c:v>0.75115366866635902</c:v>
                </c:pt>
                <c:pt idx="33">
                  <c:v>0.75115366866635902</c:v>
                </c:pt>
                <c:pt idx="34">
                  <c:v>0.75115366866635902</c:v>
                </c:pt>
                <c:pt idx="35">
                  <c:v>0.75115366866635902</c:v>
                </c:pt>
                <c:pt idx="36">
                  <c:v>0.75115366866635902</c:v>
                </c:pt>
                <c:pt idx="37">
                  <c:v>0.75115366866635902</c:v>
                </c:pt>
                <c:pt idx="38">
                  <c:v>0.75115366866635902</c:v>
                </c:pt>
                <c:pt idx="39">
                  <c:v>0.75115366866635902</c:v>
                </c:pt>
                <c:pt idx="40">
                  <c:v>0.75115366866635902</c:v>
                </c:pt>
                <c:pt idx="41">
                  <c:v>0.75115366866635902</c:v>
                </c:pt>
                <c:pt idx="42">
                  <c:v>0.75115366866635902</c:v>
                </c:pt>
                <c:pt idx="43">
                  <c:v>0.75115366866635902</c:v>
                </c:pt>
                <c:pt idx="44">
                  <c:v>0.75115366866635902</c:v>
                </c:pt>
                <c:pt idx="45">
                  <c:v>0.75115366866635902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378-461C-822C-6B3018EA397E}"/>
            </c:ext>
          </c:extLst>
        </c:ser>
        <c:ser>
          <c:idx val="5"/>
          <c:order val="5"/>
          <c:tx>
            <c:v>2017 raviasutuste keskmine, kui retseptide arv ≥4 ja välja ostetud ≥4 retsepti</c:v>
          </c:tx>
          <c:spPr>
            <a:ln>
              <a:solidFill>
                <a:srgbClr val="FFC000">
                  <a:lumMod val="40000"/>
                  <a:lumOff val="60000"/>
                </a:srgbClr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Aruandesse2018!$A$70:$C$124</c15:sqref>
                  </c15:fullRef>
                </c:ext>
              </c:extLst>
              <c:f>(Aruandesse2018!$A$70:$C$73,Aruandesse2018!$A$75:$C$77,Aruandesse2018!$A$79:$C$89,Aruandesse2018!$A$91:$C$95,Aruandesse2018!$A$97:$C$102,Aruandesse2018!$A$104:$C$105,Aruandesse2018!$A$107:$C$114,Aruandesse2018!$A$116:$C$121,Aruandesse2018!$A$124:$C$124)</c:f>
              <c:multiLvlStrCache>
                <c:ptCount val="4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Tallinna Lastehaigla</c:v>
                  </c:pt>
                  <c:pt idx="3">
                    <c:v>piirkH</c:v>
                  </c:pt>
                  <c:pt idx="4">
                    <c:v>Lääne-Tallinna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Jõgeva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Põlva Haigla</c:v>
                  </c:pt>
                  <c:pt idx="14">
                    <c:v>Raplamaa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  <c:pt idx="18">
                    <c:v>AARIKA OÜ</c:v>
                  </c:pt>
                  <c:pt idx="19">
                    <c:v>Aasa Kliinik OÜ</c:v>
                  </c:pt>
                  <c:pt idx="20">
                    <c:v>Corrigo OÜ</c:v>
                  </c:pt>
                  <c:pt idx="21">
                    <c:v>E.G.U. Erapraksis OÜ</c:v>
                  </c:pt>
                  <c:pt idx="22">
                    <c:v>Jaanson &amp; Lääne OÜ</c:v>
                  </c:pt>
                  <c:pt idx="23">
                    <c:v>Kallavere Haigla AS</c:v>
                  </c:pt>
                  <c:pt idx="24">
                    <c:v>Katrin Noorkõiv</c:v>
                  </c:pt>
                  <c:pt idx="25">
                    <c:v>Ljudmilla Väre</c:v>
                  </c:pt>
                  <c:pt idx="26">
                    <c:v>Mari Viik OÜ</c:v>
                  </c:pt>
                  <c:pt idx="27">
                    <c:v>Merike Alas OÜ</c:v>
                  </c:pt>
                  <c:pt idx="28">
                    <c:v>MPPK OÜ</c:v>
                  </c:pt>
                  <c:pt idx="29">
                    <c:v>OÜ Jaansoni Psühhiaatriakeskus</c:v>
                  </c:pt>
                  <c:pt idx="30">
                    <c:v>Psühhiaater Õie Vahing OÜ</c:v>
                  </c:pt>
                  <c:pt idx="31">
                    <c:v>PureMind OÜ</c:v>
                  </c:pt>
                  <c:pt idx="32">
                    <c:v>Qvalitas Arstikeskus AS</c:v>
                  </c:pt>
                  <c:pt idx="33">
                    <c:v>Ruus Krista eraarst</c:v>
                  </c:pt>
                  <c:pt idx="34">
                    <c:v>Rüütli Psühhiaatrid OÜ</c:v>
                  </c:pt>
                  <c:pt idx="35">
                    <c:v>SA Ahtme Haigla</c:v>
                  </c:pt>
                  <c:pt idx="36">
                    <c:v>SA Põltsamaa Tervis</c:v>
                  </c:pt>
                  <c:pt idx="37">
                    <c:v>SA Tõrva Haigla</c:v>
                  </c:pt>
                  <c:pt idx="38">
                    <c:v>Saaremaa Perenõuandla OÜ</c:v>
                  </c:pt>
                  <c:pt idx="39">
                    <c:v>Sensus Etc OÜ</c:v>
                  </c:pt>
                  <c:pt idx="40">
                    <c:v>Tiiu Tandre OÜ</c:v>
                  </c:pt>
                  <c:pt idx="41">
                    <c:v>Tiiu Valgemäe</c:v>
                  </c:pt>
                  <c:pt idx="42">
                    <c:v>Veronika Hermet OÜ</c:v>
                  </c:pt>
                  <c:pt idx="43">
                    <c:v>Adeli Eesti OÜ</c:v>
                  </c:pt>
                  <c:pt idx="44">
                    <c:v>Wismari Haigla AS</c:v>
                  </c:pt>
                  <c:pt idx="45">
                    <c:v>Sihtasutus Pärnu-Jaagupi Hoolduskod</c:v>
                  </c:pt>
                </c:lvl>
                <c:lvl>
                  <c:pt idx="0">
                    <c:v>Piirkondlikud</c:v>
                  </c:pt>
                  <c:pt idx="18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Aruandesse2017!$J$69:$J$123</c15:sqref>
                  </c15:fullRef>
                </c:ext>
              </c:extLst>
              <c:f>(Aruandesse2017!$J$69:$J$72,Aruandesse2017!$J$74:$J$76,Aruandesse2017!$J$78:$J$88,Aruandesse2017!$J$90:$J$94,Aruandesse2017!$J$96:$J$101,Aruandesse2017!$J$103:$J$104,Aruandesse2017!$J$106:$J$113,Aruandesse2017!$J$115:$J$120,Aruandesse2017!$J$123)</c:f>
              <c:numCache>
                <c:formatCode>0%</c:formatCode>
                <c:ptCount val="46"/>
                <c:pt idx="0">
                  <c:v>0.68827872634979237</c:v>
                </c:pt>
                <c:pt idx="1">
                  <c:v>0.68827872634979237</c:v>
                </c:pt>
                <c:pt idx="2">
                  <c:v>0.68827872634979237</c:v>
                </c:pt>
                <c:pt idx="3">
                  <c:v>0.68827872634979237</c:v>
                </c:pt>
                <c:pt idx="4">
                  <c:v>0.68827872634979237</c:v>
                </c:pt>
                <c:pt idx="5">
                  <c:v>0.68827872634979237</c:v>
                </c:pt>
                <c:pt idx="6">
                  <c:v>0.68827872634979237</c:v>
                </c:pt>
                <c:pt idx="7">
                  <c:v>0.68827872634979237</c:v>
                </c:pt>
                <c:pt idx="8">
                  <c:v>0.68827872634979237</c:v>
                </c:pt>
                <c:pt idx="9">
                  <c:v>0.68827872634979237</c:v>
                </c:pt>
                <c:pt idx="10">
                  <c:v>0.68827872634979237</c:v>
                </c:pt>
                <c:pt idx="11">
                  <c:v>0.68827872634979237</c:v>
                </c:pt>
                <c:pt idx="12">
                  <c:v>0.68827872634979237</c:v>
                </c:pt>
                <c:pt idx="13">
                  <c:v>0.68827872634979237</c:v>
                </c:pt>
                <c:pt idx="14">
                  <c:v>0.68827872634979237</c:v>
                </c:pt>
                <c:pt idx="15">
                  <c:v>0.68827872634979237</c:v>
                </c:pt>
                <c:pt idx="16">
                  <c:v>0.68827872634979237</c:v>
                </c:pt>
                <c:pt idx="17">
                  <c:v>0.68827872634979237</c:v>
                </c:pt>
                <c:pt idx="18">
                  <c:v>0.68827872634979237</c:v>
                </c:pt>
                <c:pt idx="19">
                  <c:v>0.68827872634979237</c:v>
                </c:pt>
                <c:pt idx="20">
                  <c:v>0.68827872634979237</c:v>
                </c:pt>
                <c:pt idx="21">
                  <c:v>0.68827872634979237</c:v>
                </c:pt>
                <c:pt idx="22">
                  <c:v>0.68827872634979237</c:v>
                </c:pt>
                <c:pt idx="23">
                  <c:v>0.68827872634979237</c:v>
                </c:pt>
                <c:pt idx="24">
                  <c:v>0.68827872634979237</c:v>
                </c:pt>
                <c:pt idx="25">
                  <c:v>0.68827872634979237</c:v>
                </c:pt>
                <c:pt idx="26">
                  <c:v>0.68827872634979237</c:v>
                </c:pt>
                <c:pt idx="27">
                  <c:v>0.68827872634979237</c:v>
                </c:pt>
                <c:pt idx="28">
                  <c:v>0.68827872634979237</c:v>
                </c:pt>
                <c:pt idx="29">
                  <c:v>0.68827872634979237</c:v>
                </c:pt>
                <c:pt idx="30">
                  <c:v>0.68827872634979237</c:v>
                </c:pt>
                <c:pt idx="31">
                  <c:v>0.68827872634979237</c:v>
                </c:pt>
                <c:pt idx="32">
                  <c:v>0.68827872634979237</c:v>
                </c:pt>
                <c:pt idx="33">
                  <c:v>0.68827872634979237</c:v>
                </c:pt>
                <c:pt idx="34">
                  <c:v>0.68827872634979237</c:v>
                </c:pt>
                <c:pt idx="35">
                  <c:v>0.68827872634979237</c:v>
                </c:pt>
                <c:pt idx="36">
                  <c:v>0.68827872634979237</c:v>
                </c:pt>
                <c:pt idx="37">
                  <c:v>0.68827872634979237</c:v>
                </c:pt>
                <c:pt idx="38">
                  <c:v>0.68827872634979237</c:v>
                </c:pt>
                <c:pt idx="39">
                  <c:v>0.68827872634979237</c:v>
                </c:pt>
                <c:pt idx="40">
                  <c:v>0.68827872634979237</c:v>
                </c:pt>
                <c:pt idx="41">
                  <c:v>0.68827872634979237</c:v>
                </c:pt>
                <c:pt idx="42">
                  <c:v>0.68827872634979237</c:v>
                </c:pt>
                <c:pt idx="43">
                  <c:v>0.68827872634979237</c:v>
                </c:pt>
                <c:pt idx="44">
                  <c:v>0.68827872634979237</c:v>
                </c:pt>
                <c:pt idx="45">
                  <c:v>0.68827872634979237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378-461C-822C-6B3018EA3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  <c:valAx>
        <c:axId val="1889542608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crossAx val="2001867440"/>
        <c:crosses val="max"/>
        <c:crossBetween val="between"/>
      </c:valAx>
      <c:catAx>
        <c:axId val="200186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8954260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499027078362259E-2"/>
          <c:y val="0.87755140976164725"/>
          <c:w val="0.96982388989547097"/>
          <c:h val="0.1218371835577919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0603318652964991E-2"/>
          <c:y val="2.6822293223182945E-2"/>
          <c:w val="0.92402691042929974"/>
          <c:h val="0.5515147557774789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Aruandesse2017!$F$3</c:f>
              <c:strCache>
                <c:ptCount val="1"/>
                <c:pt idx="0">
                  <c:v>2017.a patsiendid, kellel aasta teenuste kordade arv on ≥8*,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E32-4969-9E6C-401FBF1AB16D}"/>
              </c:ext>
            </c:extLst>
          </c:dPt>
          <c:dPt>
            <c:idx val="4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9FFD-42B1-A7AD-8D0E7E9A4F7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E32-4969-9E6C-401FBF1AB16D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9FFD-42B1-A7AD-8D0E7E9A4F74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Aruandesse2017!$L$7:$L$61</c15:sqref>
                    </c15:fullRef>
                  </c:ext>
                </c:extLst>
                <c:f>(Aruandesse2017!$L$7:$L$8,Aruandesse2017!$L$10,Aruandesse2017!$L$13:$L$14,Aruandesse2017!$L$18:$L$19,Aruandesse2017!$L$24,Aruandesse2017!$L$26,Aruandesse2017!$L$33,Aruandesse2017!$L$44:$L$45,Aruandesse2017!$L$49,Aruandesse2017!$L$53,Aruandesse2017!$L$57)</c:f>
                <c:numCache>
                  <c:formatCode>General</c:formatCode>
                  <c:ptCount val="15"/>
                  <c:pt idx="0">
                    <c:v>6.3601570943514728E-3</c:v>
                  </c:pt>
                  <c:pt idx="1">
                    <c:v>1.319891490666527E-2</c:v>
                  </c:pt>
                  <c:pt idx="2">
                    <c:v>5.6442866936883204E-3</c:v>
                  </c:pt>
                  <c:pt idx="3">
                    <c:v>3.0048142417858456E-2</c:v>
                  </c:pt>
                  <c:pt idx="4">
                    <c:v>2.4412802184069077E-2</c:v>
                  </c:pt>
                  <c:pt idx="5">
                    <c:v>5.2756952390583096E-2</c:v>
                  </c:pt>
                  <c:pt idx="6">
                    <c:v>5.1070932527826726E-2</c:v>
                  </c:pt>
                  <c:pt idx="7">
                    <c:v>4.2852198266417174E-2</c:v>
                  </c:pt>
                  <c:pt idx="8">
                    <c:v>7.1837984059468819E-3</c:v>
                  </c:pt>
                  <c:pt idx="9">
                    <c:v>1.637779808918137E-2</c:v>
                  </c:pt>
                  <c:pt idx="10">
                    <c:v>3.9387872726260223E-2</c:v>
                  </c:pt>
                  <c:pt idx="11">
                    <c:v>6.5807474905818425E-2</c:v>
                  </c:pt>
                  <c:pt idx="12">
                    <c:v>6.147579866084784E-2</c:v>
                  </c:pt>
                  <c:pt idx="13">
                    <c:v>3.0991033214509599E-2</c:v>
                  </c:pt>
                  <c:pt idx="14">
                    <c:v>0.21688600944449499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Aruandesse2017!$K$7:$K$59</c15:sqref>
                    </c15:fullRef>
                  </c:ext>
                </c:extLst>
                <c:f>(Aruandesse2017!$K$7:$K$8,Aruandesse2017!$K$10,Aruandesse2017!$K$13:$K$14,Aruandesse2017!$K$18:$K$19,Aruandesse2017!$K$24,Aruandesse2017!$K$26,Aruandesse2017!$K$33,Aruandesse2017!$K$44:$K$45,Aruandesse2017!$K$49,Aruandesse2017!$K$53,Aruandesse2017!$K$57)</c:f>
                <c:numCache>
                  <c:formatCode>General</c:formatCode>
                  <c:ptCount val="15"/>
                  <c:pt idx="0">
                    <c:v>5.277104419506011E-3</c:v>
                  </c:pt>
                  <c:pt idx="1">
                    <c:v>1.014034633637137E-2</c:v>
                  </c:pt>
                  <c:pt idx="2">
                    <c:v>4.844493195721826E-3</c:v>
                  </c:pt>
                  <c:pt idx="3">
                    <c:v>2.2770506570961128E-2</c:v>
                  </c:pt>
                  <c:pt idx="4">
                    <c:v>1.8336008715624873E-2</c:v>
                  </c:pt>
                  <c:pt idx="5">
                    <c:v>2.7312940476955368E-2</c:v>
                  </c:pt>
                  <c:pt idx="6">
                    <c:v>2.9664623136933889E-2</c:v>
                  </c:pt>
                  <c:pt idx="7">
                    <c:v>7.9160069247256465E-3</c:v>
                  </c:pt>
                  <c:pt idx="8">
                    <c:v>4.64140138605444E-3</c:v>
                  </c:pt>
                  <c:pt idx="9">
                    <c:v>2.9407034952413972E-3</c:v>
                  </c:pt>
                  <c:pt idx="10">
                    <c:v>1.6035535208922581E-2</c:v>
                  </c:pt>
                  <c:pt idx="11">
                    <c:v>1.2471866970732777E-2</c:v>
                  </c:pt>
                  <c:pt idx="12">
                    <c:v>1.1593896674245523E-2</c:v>
                  </c:pt>
                  <c:pt idx="13">
                    <c:v>8.7908124919853607E-3</c:v>
                  </c:pt>
                  <c:pt idx="14">
                    <c:v>8.0091516082558073E-2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Aruandesse2017!$A$7:$C$60</c15:sqref>
                  </c15:fullRef>
                </c:ext>
              </c:extLst>
              <c:f>(Aruandesse2017!$A$7:$C$8,Aruandesse2017!$A$10:$C$10,Aruandesse2017!$A$13:$C$14,Aruandesse2017!$A$18:$C$19,Aruandesse2017!$A$24:$C$24,Aruandesse2017!$A$26:$C$26,Aruandesse2017!$A$33:$C$33,Aruandesse2017!$A$44:$C$45,Aruandesse2017!$A$49:$C$49,Aruandesse2017!$A$53:$C$53,Aruandesse2017!$A$57:$C$57)</c:f>
              <c:multiLvlStrCache>
                <c:ptCount val="15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Pärnu Haigla</c:v>
                  </c:pt>
                  <c:pt idx="4">
                    <c:v>keskH</c:v>
                  </c:pt>
                  <c:pt idx="5">
                    <c:v>Kuressaare Haigla</c:v>
                  </c:pt>
                  <c:pt idx="6">
                    <c:v>Lõuna-Eesti Haigla</c:v>
                  </c:pt>
                  <c:pt idx="7">
                    <c:v>Valga Haigla</c:v>
                  </c:pt>
                  <c:pt idx="8">
                    <c:v>üldH</c:v>
                  </c:pt>
                  <c:pt idx="9">
                    <c:v>Jaanson &amp; Lääne OÜ</c:v>
                  </c:pt>
                  <c:pt idx="10">
                    <c:v>OÜ Jaansoni Psühhiaatriakeskus</c:v>
                  </c:pt>
                  <c:pt idx="11">
                    <c:v>Psühhiaater Õie Vahing OÜ</c:v>
                  </c:pt>
                  <c:pt idx="12">
                    <c:v>Ruus Krista eraarst</c:v>
                  </c:pt>
                  <c:pt idx="13">
                    <c:v>SA Põltsamaa Tervis</c:v>
                  </c:pt>
                  <c:pt idx="14">
                    <c:v>Sensus Etc OÜ</c:v>
                  </c:pt>
                </c:lvl>
                <c:lvl>
                  <c:pt idx="0">
                    <c:v>Piirkondlikud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Aruandesse2017!$F$7:$F$61</c15:sqref>
                  </c15:fullRef>
                </c:ext>
              </c:extLst>
              <c:f>(Aruandesse2017!$F$7:$F$8,Aruandesse2017!$F$10,Aruandesse2017!$F$13:$F$14,Aruandesse2017!$F$18:$F$19,Aruandesse2017!$F$24,Aruandesse2017!$F$26,Aruandesse2017!$F$33,Aruandesse2017!$F$44:$F$45,Aruandesse2017!$F$49,Aruandesse2017!$F$53,Aruandesse2017!$F$57)</c:f>
              <c:numCache>
                <c:formatCode>0%</c:formatCode>
                <c:ptCount val="15"/>
                <c:pt idx="0">
                  <c:v>3.003003003003003E-2</c:v>
                </c:pt>
                <c:pt idx="1">
                  <c:v>4.1848299912816043E-2</c:v>
                </c:pt>
                <c:pt idx="2">
                  <c:v>3.3020972780008921E-2</c:v>
                </c:pt>
                <c:pt idx="3">
                  <c:v>8.5253456221198162E-2</c:v>
                </c:pt>
                <c:pt idx="4">
                  <c:v>6.8265682656826573E-2</c:v>
                </c:pt>
                <c:pt idx="5">
                  <c:v>5.3435114503816793E-2</c:v>
                </c:pt>
                <c:pt idx="6">
                  <c:v>6.5789473684210523E-2</c:v>
                </c:pt>
                <c:pt idx="7">
                  <c:v>9.6153846153846159E-3</c:v>
                </c:pt>
                <c:pt idx="8">
                  <c:v>1.2942779291553134E-2</c:v>
                </c:pt>
                <c:pt idx="9">
                  <c:v>3.5714285714285713E-3</c:v>
                </c:pt>
                <c:pt idx="10">
                  <c:v>2.6315789473684209E-2</c:v>
                </c:pt>
                <c:pt idx="11">
                  <c:v>1.5151515151515152E-2</c:v>
                </c:pt>
                <c:pt idx="12">
                  <c:v>1.4084507042253521E-2</c:v>
                </c:pt>
                <c:pt idx="13">
                  <c:v>1.2121212121212121E-2</c:v>
                </c:pt>
                <c:pt idx="14">
                  <c:v>0.1111111111111111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Aruandesse2017!$F$30</c15:sqref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0E32-4969-9E6C-401FBF1AB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2017 raviasutuste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Aruandesse2017!$A$7:$C$60</c15:sqref>
                  </c15:fullRef>
                </c:ext>
              </c:extLst>
              <c:f>(Aruandesse2017!$A$7:$C$8,Aruandesse2017!$A$10:$C$10,Aruandesse2017!$A$13:$C$14,Aruandesse2017!$A$18:$C$19,Aruandesse2017!$A$24:$C$24,Aruandesse2017!$A$26:$C$26,Aruandesse2017!$A$33:$C$33,Aruandesse2017!$A$44:$C$45,Aruandesse2017!$A$49:$C$49,Aruandesse2017!$A$53:$C$53,Aruandesse2017!$A$57:$C$57)</c:f>
              <c:multiLvlStrCache>
                <c:ptCount val="15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Pärnu Haigla</c:v>
                  </c:pt>
                  <c:pt idx="4">
                    <c:v>keskH</c:v>
                  </c:pt>
                  <c:pt idx="5">
                    <c:v>Kuressaare Haigla</c:v>
                  </c:pt>
                  <c:pt idx="6">
                    <c:v>Lõuna-Eesti Haigla</c:v>
                  </c:pt>
                  <c:pt idx="7">
                    <c:v>Valga Haigla</c:v>
                  </c:pt>
                  <c:pt idx="8">
                    <c:v>üldH</c:v>
                  </c:pt>
                  <c:pt idx="9">
                    <c:v>Jaanson &amp; Lääne OÜ</c:v>
                  </c:pt>
                  <c:pt idx="10">
                    <c:v>OÜ Jaansoni Psühhiaatriakeskus</c:v>
                  </c:pt>
                  <c:pt idx="11">
                    <c:v>Psühhiaater Õie Vahing OÜ</c:v>
                  </c:pt>
                  <c:pt idx="12">
                    <c:v>Ruus Krista eraarst</c:v>
                  </c:pt>
                  <c:pt idx="13">
                    <c:v>SA Põltsamaa Tervis</c:v>
                  </c:pt>
                  <c:pt idx="14">
                    <c:v>Sensus Etc OÜ</c:v>
                  </c:pt>
                </c:lvl>
                <c:lvl>
                  <c:pt idx="0">
                    <c:v>Piirkondlikud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Aruandesse2017!$H$7:$H$60</c15:sqref>
                  </c15:fullRef>
                </c:ext>
              </c:extLst>
              <c:f>(Aruandesse2017!$H$7:$H$8,Aruandesse2017!$H$10,Aruandesse2017!$H$13:$H$14,Aruandesse2017!$H$18:$H$19,Aruandesse2017!$H$24,Aruandesse2017!$H$26,Aruandesse2017!$H$33,Aruandesse2017!$H$44:$H$45,Aruandesse2017!$H$49,Aruandesse2017!$H$53,Aruandesse2017!$H$57)</c:f>
              <c:numCache>
                <c:formatCode>0.0%</c:formatCode>
                <c:ptCount val="15"/>
                <c:pt idx="0">
                  <c:v>2.4803876326718967E-2</c:v>
                </c:pt>
                <c:pt idx="1">
                  <c:v>2.4803876326718967E-2</c:v>
                </c:pt>
                <c:pt idx="2">
                  <c:v>2.4803876326718967E-2</c:v>
                </c:pt>
                <c:pt idx="3">
                  <c:v>2.4803876326718967E-2</c:v>
                </c:pt>
                <c:pt idx="4">
                  <c:v>2.4803876326718967E-2</c:v>
                </c:pt>
                <c:pt idx="5">
                  <c:v>2.4803876326718967E-2</c:v>
                </c:pt>
                <c:pt idx="6">
                  <c:v>2.4803876326718967E-2</c:v>
                </c:pt>
                <c:pt idx="7">
                  <c:v>2.4803876326718967E-2</c:v>
                </c:pt>
                <c:pt idx="8">
                  <c:v>2.4803876326718967E-2</c:v>
                </c:pt>
                <c:pt idx="9">
                  <c:v>2.4803876326718967E-2</c:v>
                </c:pt>
                <c:pt idx="10">
                  <c:v>2.4803876326718967E-2</c:v>
                </c:pt>
                <c:pt idx="11">
                  <c:v>2.4803876326718967E-2</c:v>
                </c:pt>
                <c:pt idx="12">
                  <c:v>2.4803876326718967E-2</c:v>
                </c:pt>
                <c:pt idx="13">
                  <c:v>2.4803876326718967E-2</c:v>
                </c:pt>
                <c:pt idx="14">
                  <c:v>2.4803876326718967E-2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32-4969-9E6C-401FBF1AB16D}"/>
            </c:ext>
          </c:extLst>
        </c:ser>
        <c:ser>
          <c:idx val="0"/>
          <c:order val="2"/>
          <c:tx>
            <c:v>2016 raviasutuste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Aruandesse2017!$A$7:$C$60</c15:sqref>
                  </c15:fullRef>
                </c:ext>
              </c:extLst>
              <c:f>(Aruandesse2017!$A$7:$C$8,Aruandesse2017!$A$10:$C$10,Aruandesse2017!$A$13:$C$14,Aruandesse2017!$A$18:$C$19,Aruandesse2017!$A$24:$C$24,Aruandesse2017!$A$26:$C$26,Aruandesse2017!$A$33:$C$33,Aruandesse2017!$A$44:$C$45,Aruandesse2017!$A$49:$C$49,Aruandesse2017!$A$53:$C$53,Aruandesse2017!$A$57:$C$57)</c:f>
              <c:multiLvlStrCache>
                <c:ptCount val="15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Pärnu Haigla</c:v>
                  </c:pt>
                  <c:pt idx="4">
                    <c:v>keskH</c:v>
                  </c:pt>
                  <c:pt idx="5">
                    <c:v>Kuressaare Haigla</c:v>
                  </c:pt>
                  <c:pt idx="6">
                    <c:v>Lõuna-Eesti Haigla</c:v>
                  </c:pt>
                  <c:pt idx="7">
                    <c:v>Valga Haigla</c:v>
                  </c:pt>
                  <c:pt idx="8">
                    <c:v>üldH</c:v>
                  </c:pt>
                  <c:pt idx="9">
                    <c:v>Jaanson &amp; Lääne OÜ</c:v>
                  </c:pt>
                  <c:pt idx="10">
                    <c:v>OÜ Jaansoni Psühhiaatriakeskus</c:v>
                  </c:pt>
                  <c:pt idx="11">
                    <c:v>Psühhiaater Õie Vahing OÜ</c:v>
                  </c:pt>
                  <c:pt idx="12">
                    <c:v>Ruus Krista eraarst</c:v>
                  </c:pt>
                  <c:pt idx="13">
                    <c:v>SA Põltsamaa Tervis</c:v>
                  </c:pt>
                  <c:pt idx="14">
                    <c:v>Sensus Etc OÜ</c:v>
                  </c:pt>
                  <c:pt idx="15">
                    <c:v>Tiiu Tandre OÜ</c:v>
                  </c:pt>
                  <c:pt idx="16">
                    <c:v>Tiiu Valgemäe</c:v>
                  </c:pt>
                  <c:pt idx="17">
                    <c:v>Veronika Hermet OÜ</c:v>
                  </c:pt>
                </c:lvl>
                <c:lvl>
                  <c:pt idx="0">
                    <c:v>Piirkondlikud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Aruandesse2016!$H$7:$H$57</c15:sqref>
                  </c15:fullRef>
                </c:ext>
              </c:extLst>
              <c:f>(Aruandesse2016!$H$7:$H$8,Aruandesse2016!$H$10,Aruandesse2016!$H$13:$H$14,Aruandesse2016!$H$18:$H$19,Aruandesse2016!$H$24,Aruandesse2016!$H$26,Aruandesse2016!$H$33,Aruandesse2016!$H$44:$H$45,Aruandesse2016!$H$49,Aruandesse2016!$H$53,Aruandesse2016!$H$57)</c:f>
              <c:numCache>
                <c:formatCode>0.0%</c:formatCode>
                <c:ptCount val="15"/>
                <c:pt idx="0">
                  <c:v>2.1288904315631147E-2</c:v>
                </c:pt>
                <c:pt idx="1">
                  <c:v>2.1288904315631147E-2</c:v>
                </c:pt>
                <c:pt idx="2">
                  <c:v>2.1288904315631147E-2</c:v>
                </c:pt>
                <c:pt idx="3">
                  <c:v>2.1288904315631147E-2</c:v>
                </c:pt>
                <c:pt idx="4">
                  <c:v>2.1288904315631147E-2</c:v>
                </c:pt>
                <c:pt idx="5">
                  <c:v>2.1288904315631147E-2</c:v>
                </c:pt>
                <c:pt idx="6">
                  <c:v>2.1288904315631147E-2</c:v>
                </c:pt>
                <c:pt idx="7">
                  <c:v>2.1288904315631147E-2</c:v>
                </c:pt>
                <c:pt idx="8">
                  <c:v>2.1288904315631147E-2</c:v>
                </c:pt>
                <c:pt idx="9">
                  <c:v>2.1288904315631147E-2</c:v>
                </c:pt>
                <c:pt idx="10">
                  <c:v>2.1288904315631147E-2</c:v>
                </c:pt>
                <c:pt idx="11">
                  <c:v>2.1288904315631147E-2</c:v>
                </c:pt>
                <c:pt idx="12">
                  <c:v>2.1288904315631147E-2</c:v>
                </c:pt>
                <c:pt idx="13">
                  <c:v>2.1288904315631147E-2</c:v>
                </c:pt>
                <c:pt idx="14">
                  <c:v>2.1288904315631147E-2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FFD-42B1-A7AD-8D0E7E9A4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0.1400000000000000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5.615711829124808E-2"/>
          <c:y val="0.89796159016708277"/>
          <c:w val="0.89999994514792236"/>
          <c:h val="2.869449798778791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0603318652964991E-2"/>
          <c:y val="2.6822293223182945E-2"/>
          <c:w val="0.92402691042929974"/>
          <c:h val="0.5515147557774789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Aruandesse2017!$F$65</c:f>
              <c:strCache>
                <c:ptCount val="1"/>
                <c:pt idx="0">
                  <c:v>2017.a patsiendid, kellele välja kirjutatud aastas ≥4* retsepti,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B3E-429D-94F9-77656D0EDEF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B3E-429D-94F9-77656D0EDEF1}"/>
              </c:ext>
            </c:extLst>
          </c:dPt>
          <c:dPt>
            <c:idx val="12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algn="ctr" rotWithShape="0">
                  <a:srgbClr val="5B9BD5"/>
                </a:outerShdw>
                <a:softEdge rad="0"/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1B3E-429D-94F9-77656D0EDEF1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B3E-429D-94F9-77656D0EDEF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B3E-429D-94F9-77656D0EDEF1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Aruandesse2017!$A$69:$C$122</c15:sqref>
                  </c15:fullRef>
                </c:ext>
              </c:extLst>
              <c:f>(Aruandesse2017!$A$69:$C$72,Aruandesse2017!$A$74:$C$88,Aruandesse2017!$A$90:$C$100,Aruandesse2017!$A$102:$C$104,Aruandesse2017!$A$106:$C$113,Aruandesse2017!$A$115:$C$122)</c:f>
              <c:multiLvlStrCache>
                <c:ptCount val="4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Tallinna Lastehaigla</c:v>
                  </c:pt>
                  <c:pt idx="3">
                    <c:v>piirkH</c:v>
                  </c:pt>
                  <c:pt idx="4">
                    <c:v>Lääne-Tallinna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Jõgeva Haigla</c:v>
                  </c:pt>
                  <c:pt idx="9">
                    <c:v>Järvamaa Haigla</c:v>
                  </c:pt>
                  <c:pt idx="10">
                    <c:v>Kuressaare Haigla</c:v>
                  </c:pt>
                  <c:pt idx="11">
                    <c:v>Lõuna-Eesti Haigla</c:v>
                  </c:pt>
                  <c:pt idx="12">
                    <c:v>Läänemaa Haigla</c:v>
                  </c:pt>
                  <c:pt idx="13">
                    <c:v>Narva Haigla</c:v>
                  </c:pt>
                  <c:pt idx="14">
                    <c:v>Põlva Haigla</c:v>
                  </c:pt>
                  <c:pt idx="15">
                    <c:v>Raplamaa Haigla</c:v>
                  </c:pt>
                  <c:pt idx="16">
                    <c:v>Valga Haigla</c:v>
                  </c:pt>
                  <c:pt idx="17">
                    <c:v>Viljandi Haigla</c:v>
                  </c:pt>
                  <c:pt idx="18">
                    <c:v>üldH</c:v>
                  </c:pt>
                  <c:pt idx="19">
                    <c:v>AARIKA OÜ</c:v>
                  </c:pt>
                  <c:pt idx="20">
                    <c:v>Aasa Kliinik OÜ</c:v>
                  </c:pt>
                  <c:pt idx="21">
                    <c:v>Corrigo OÜ</c:v>
                  </c:pt>
                  <c:pt idx="22">
                    <c:v>E.G.U. Erapraksis OÜ</c:v>
                  </c:pt>
                  <c:pt idx="23">
                    <c:v>EELK Tallinna Diakooniahaigla SA</c:v>
                  </c:pt>
                  <c:pt idx="24">
                    <c:v>Jaanson &amp; Lääne OÜ</c:v>
                  </c:pt>
                  <c:pt idx="25">
                    <c:v>Joonase Nõuandla OÜ</c:v>
                  </c:pt>
                  <c:pt idx="26">
                    <c:v>Kallavere Haigla AS</c:v>
                  </c:pt>
                  <c:pt idx="27">
                    <c:v>Katrin Noorkõiv</c:v>
                  </c:pt>
                  <c:pt idx="28">
                    <c:v>Ljudmilla Väre</c:v>
                  </c:pt>
                  <c:pt idx="29">
                    <c:v>Mari Viik OÜ</c:v>
                  </c:pt>
                  <c:pt idx="30">
                    <c:v>Merike Alas OÜ</c:v>
                  </c:pt>
                  <c:pt idx="31">
                    <c:v>MPPK OÜ</c:v>
                  </c:pt>
                  <c:pt idx="32">
                    <c:v>Märjamaa Haigla AS</c:v>
                  </c:pt>
                  <c:pt idx="33">
                    <c:v>OÜ Jaansoni Psühhiaatriakeskus</c:v>
                  </c:pt>
                  <c:pt idx="34">
                    <c:v>Psühhiaater Õie Vahing OÜ</c:v>
                  </c:pt>
                  <c:pt idx="35">
                    <c:v>Psühho-Konsultandid OÜ</c:v>
                  </c:pt>
                  <c:pt idx="36">
                    <c:v>PureMind OÜ</c:v>
                  </c:pt>
                  <c:pt idx="37">
                    <c:v>Qvalitas Arstikeskus AS</c:v>
                  </c:pt>
                  <c:pt idx="38">
                    <c:v>Ruus Krista eraarst</c:v>
                  </c:pt>
                  <c:pt idx="39">
                    <c:v>Rüütli Psühhiaatrid OÜ</c:v>
                  </c:pt>
                  <c:pt idx="40">
                    <c:v>SA Ahtme Haigla</c:v>
                  </c:pt>
                  <c:pt idx="41">
                    <c:v>SA Põltsamaa Tervis</c:v>
                  </c:pt>
                  <c:pt idx="42">
                    <c:v>SA Tõrva Haigla</c:v>
                  </c:pt>
                  <c:pt idx="43">
                    <c:v>Saaremaa Perenõuandla OÜ</c:v>
                  </c:pt>
                  <c:pt idx="44">
                    <c:v>Saluveer Erika</c:v>
                  </c:pt>
                  <c:pt idx="45">
                    <c:v>Sensus Etc OÜ</c:v>
                  </c:pt>
                  <c:pt idx="46">
                    <c:v>Tiiu Tandre OÜ</c:v>
                  </c:pt>
                  <c:pt idx="47">
                    <c:v>Tiiu Valgemäe</c:v>
                  </c:pt>
                  <c:pt idx="48">
                    <c:v>Veronika Hermet OÜ</c:v>
                  </c:pt>
                </c:lvl>
                <c:lvl>
                  <c:pt idx="0">
                    <c:v>Piirkondlikud</c:v>
                  </c:pt>
                  <c:pt idx="7">
                    <c:v>Üldhaiglad</c:v>
                  </c:pt>
                  <c:pt idx="19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Aruandesse2017!$F$69:$F$122</c15:sqref>
                  </c15:fullRef>
                </c:ext>
              </c:extLst>
              <c:f>(Aruandesse2017!$F$69:$F$72,Aruandesse2017!$F$74:$F$88,Aruandesse2017!$F$90:$F$100,Aruandesse2017!$F$102:$F$104,Aruandesse2017!$F$106:$F$113,Aruandesse2017!$F$115:$F$122)</c:f>
              <c:numCache>
                <c:formatCode>0%</c:formatCode>
                <c:ptCount val="49"/>
                <c:pt idx="0">
                  <c:v>0.77057057057057055</c:v>
                </c:pt>
                <c:pt idx="1">
                  <c:v>0.74455100261551876</c:v>
                </c:pt>
                <c:pt idx="2">
                  <c:v>0.6</c:v>
                </c:pt>
                <c:pt idx="3">
                  <c:v>0.76372155287817933</c:v>
                </c:pt>
                <c:pt idx="4">
                  <c:v>0.76415094339622647</c:v>
                </c:pt>
                <c:pt idx="5">
                  <c:v>0.73732718894009219</c:v>
                </c:pt>
                <c:pt idx="6">
                  <c:v>0.73985239852398521</c:v>
                </c:pt>
                <c:pt idx="7">
                  <c:v>1</c:v>
                </c:pt>
                <c:pt idx="8">
                  <c:v>0.77777777777777779</c:v>
                </c:pt>
                <c:pt idx="9">
                  <c:v>0.84210526315789469</c:v>
                </c:pt>
                <c:pt idx="10">
                  <c:v>0.9007633587786259</c:v>
                </c:pt>
                <c:pt idx="11">
                  <c:v>0.875</c:v>
                </c:pt>
                <c:pt idx="12">
                  <c:v>0.73426573426573427</c:v>
                </c:pt>
                <c:pt idx="13">
                  <c:v>0.5381526104417671</c:v>
                </c:pt>
                <c:pt idx="14">
                  <c:v>0.73333333333333328</c:v>
                </c:pt>
                <c:pt idx="15">
                  <c:v>0.87820512820512819</c:v>
                </c:pt>
                <c:pt idx="16">
                  <c:v>0.76923076923076927</c:v>
                </c:pt>
                <c:pt idx="17">
                  <c:v>0.76023391812865493</c:v>
                </c:pt>
                <c:pt idx="18">
                  <c:v>0.76021798365122617</c:v>
                </c:pt>
                <c:pt idx="19">
                  <c:v>0.5</c:v>
                </c:pt>
                <c:pt idx="20">
                  <c:v>0.94318181818181823</c:v>
                </c:pt>
                <c:pt idx="21">
                  <c:v>0.875</c:v>
                </c:pt>
                <c:pt idx="22">
                  <c:v>0.66666666666666663</c:v>
                </c:pt>
                <c:pt idx="23">
                  <c:v>0.66666666666666663</c:v>
                </c:pt>
                <c:pt idx="24">
                  <c:v>0.77142857142857146</c:v>
                </c:pt>
                <c:pt idx="25">
                  <c:v>0.25</c:v>
                </c:pt>
                <c:pt idx="26">
                  <c:v>1</c:v>
                </c:pt>
                <c:pt idx="27">
                  <c:v>0.79069767441860461</c:v>
                </c:pt>
                <c:pt idx="28">
                  <c:v>0.61111111111111116</c:v>
                </c:pt>
                <c:pt idx="29">
                  <c:v>0.81987577639751552</c:v>
                </c:pt>
                <c:pt idx="30">
                  <c:v>0.6428571428571429</c:v>
                </c:pt>
                <c:pt idx="31">
                  <c:v>0.85135135135135132</c:v>
                </c:pt>
                <c:pt idx="32">
                  <c:v>1</c:v>
                </c:pt>
                <c:pt idx="33">
                  <c:v>0.80263157894736847</c:v>
                </c:pt>
                <c:pt idx="34">
                  <c:v>0.63636363636363635</c:v>
                </c:pt>
                <c:pt idx="35">
                  <c:v>0.66666666666666663</c:v>
                </c:pt>
                <c:pt idx="36">
                  <c:v>0.75</c:v>
                </c:pt>
                <c:pt idx="37">
                  <c:v>0.61538461538461542</c:v>
                </c:pt>
                <c:pt idx="38">
                  <c:v>0.60563380281690138</c:v>
                </c:pt>
                <c:pt idx="39">
                  <c:v>0.76470588235294112</c:v>
                </c:pt>
                <c:pt idx="40">
                  <c:v>0.56887298747763859</c:v>
                </c:pt>
                <c:pt idx="41">
                  <c:v>0.83636363636363631</c:v>
                </c:pt>
                <c:pt idx="42">
                  <c:v>1</c:v>
                </c:pt>
                <c:pt idx="43">
                  <c:v>0.8</c:v>
                </c:pt>
                <c:pt idx="44">
                  <c:v>1</c:v>
                </c:pt>
                <c:pt idx="45">
                  <c:v>0.88888888888888884</c:v>
                </c:pt>
                <c:pt idx="46">
                  <c:v>0.77310924369747902</c:v>
                </c:pt>
                <c:pt idx="47">
                  <c:v>0.5</c:v>
                </c:pt>
                <c:pt idx="48">
                  <c:v>0.56097560975609762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B3E-429D-94F9-77656D0ED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6678032"/>
        <c:axId val="216677472"/>
      </c:barChart>
      <c:barChart>
        <c:barDir val="col"/>
        <c:grouping val="clustered"/>
        <c:varyColors val="0"/>
        <c:ser>
          <c:idx val="0"/>
          <c:order val="2"/>
          <c:tx>
            <c:strRef>
              <c:f>Aruandesse2017!$H$65</c:f>
              <c:strCache>
                <c:ptCount val="1"/>
                <c:pt idx="0">
                  <c:v>2017.a patsientide osakaal, kellel välja kirjutatud retseptide arv aastas on ≥4*ja kes on ka ≥4 retsepti välja ostnud, osakaal</c:v>
                </c:pt>
              </c:strCache>
            </c:strRef>
          </c:tx>
          <c:spPr>
            <a:solidFill>
              <a:srgbClr val="27BDBE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27BDBE">
                  <a:alpha val="7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A-D420-4613-BD98-2597731045E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B3E-429D-94F9-77656D0EDEF1}"/>
              </c:ext>
            </c:extLst>
          </c:dPt>
          <c:dPt>
            <c:idx val="6"/>
            <c:invertIfNegative val="0"/>
            <c:bubble3D val="0"/>
            <c:spPr>
              <a:solidFill>
                <a:srgbClr val="27BDBE">
                  <a:alpha val="7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B-D420-4613-BD98-2597731045E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B3E-429D-94F9-77656D0EDEF1}"/>
              </c:ext>
            </c:extLst>
          </c:dPt>
          <c:dPt>
            <c:idx val="18"/>
            <c:invertIfNegative val="0"/>
            <c:bubble3D val="0"/>
            <c:spPr>
              <a:solidFill>
                <a:srgbClr val="27BDBE">
                  <a:alpha val="7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C-D420-4613-BD98-2597731045E3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Aruandesse2017!$A$69:$C$122</c15:sqref>
                  </c15:fullRef>
                </c:ext>
              </c:extLst>
              <c:f>(Aruandesse2017!$A$69:$C$72,Aruandesse2017!$A$74:$C$88,Aruandesse2017!$A$90:$C$100,Aruandesse2017!$A$102:$C$104,Aruandesse2017!$A$106:$C$113,Aruandesse2017!$A$115:$C$122)</c:f>
              <c:multiLvlStrCache>
                <c:ptCount val="4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Tallinna Lastehaigla</c:v>
                  </c:pt>
                  <c:pt idx="3">
                    <c:v>piirkH</c:v>
                  </c:pt>
                  <c:pt idx="4">
                    <c:v>Lääne-Tallinna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Jõgeva Haigla</c:v>
                  </c:pt>
                  <c:pt idx="9">
                    <c:v>Järvamaa Haigla</c:v>
                  </c:pt>
                  <c:pt idx="10">
                    <c:v>Kuressaare Haigla</c:v>
                  </c:pt>
                  <c:pt idx="11">
                    <c:v>Lõuna-Eesti Haigla</c:v>
                  </c:pt>
                  <c:pt idx="12">
                    <c:v>Läänemaa Haigla</c:v>
                  </c:pt>
                  <c:pt idx="13">
                    <c:v>Narva Haigla</c:v>
                  </c:pt>
                  <c:pt idx="14">
                    <c:v>Põlva Haigla</c:v>
                  </c:pt>
                  <c:pt idx="15">
                    <c:v>Raplamaa Haigla</c:v>
                  </c:pt>
                  <c:pt idx="16">
                    <c:v>Valga Haigla</c:v>
                  </c:pt>
                  <c:pt idx="17">
                    <c:v>Viljandi Haigla</c:v>
                  </c:pt>
                  <c:pt idx="18">
                    <c:v>üldH</c:v>
                  </c:pt>
                  <c:pt idx="19">
                    <c:v>AARIKA OÜ</c:v>
                  </c:pt>
                  <c:pt idx="20">
                    <c:v>Aasa Kliinik OÜ</c:v>
                  </c:pt>
                  <c:pt idx="21">
                    <c:v>Corrigo OÜ</c:v>
                  </c:pt>
                  <c:pt idx="22">
                    <c:v>E.G.U. Erapraksis OÜ</c:v>
                  </c:pt>
                  <c:pt idx="23">
                    <c:v>EELK Tallinna Diakooniahaigla SA</c:v>
                  </c:pt>
                  <c:pt idx="24">
                    <c:v>Jaanson &amp; Lääne OÜ</c:v>
                  </c:pt>
                  <c:pt idx="25">
                    <c:v>Joonase Nõuandla OÜ</c:v>
                  </c:pt>
                  <c:pt idx="26">
                    <c:v>Kallavere Haigla AS</c:v>
                  </c:pt>
                  <c:pt idx="27">
                    <c:v>Katrin Noorkõiv</c:v>
                  </c:pt>
                  <c:pt idx="28">
                    <c:v>Ljudmilla Väre</c:v>
                  </c:pt>
                  <c:pt idx="29">
                    <c:v>Mari Viik OÜ</c:v>
                  </c:pt>
                  <c:pt idx="30">
                    <c:v>Merike Alas OÜ</c:v>
                  </c:pt>
                  <c:pt idx="31">
                    <c:v>MPPK OÜ</c:v>
                  </c:pt>
                  <c:pt idx="32">
                    <c:v>Märjamaa Haigla AS</c:v>
                  </c:pt>
                  <c:pt idx="33">
                    <c:v>OÜ Jaansoni Psühhiaatriakeskus</c:v>
                  </c:pt>
                  <c:pt idx="34">
                    <c:v>Psühhiaater Õie Vahing OÜ</c:v>
                  </c:pt>
                  <c:pt idx="35">
                    <c:v>Psühho-Konsultandid OÜ</c:v>
                  </c:pt>
                  <c:pt idx="36">
                    <c:v>PureMind OÜ</c:v>
                  </c:pt>
                  <c:pt idx="37">
                    <c:v>Qvalitas Arstikeskus AS</c:v>
                  </c:pt>
                  <c:pt idx="38">
                    <c:v>Ruus Krista eraarst</c:v>
                  </c:pt>
                  <c:pt idx="39">
                    <c:v>Rüütli Psühhiaatrid OÜ</c:v>
                  </c:pt>
                  <c:pt idx="40">
                    <c:v>SA Ahtme Haigla</c:v>
                  </c:pt>
                  <c:pt idx="41">
                    <c:v>SA Põltsamaa Tervis</c:v>
                  </c:pt>
                  <c:pt idx="42">
                    <c:v>SA Tõrva Haigla</c:v>
                  </c:pt>
                  <c:pt idx="43">
                    <c:v>Saaremaa Perenõuandla OÜ</c:v>
                  </c:pt>
                  <c:pt idx="44">
                    <c:v>Saluveer Erika</c:v>
                  </c:pt>
                  <c:pt idx="45">
                    <c:v>Sensus Etc OÜ</c:v>
                  </c:pt>
                  <c:pt idx="46">
                    <c:v>Tiiu Tandre OÜ</c:v>
                  </c:pt>
                  <c:pt idx="47">
                    <c:v>Tiiu Valgemäe</c:v>
                  </c:pt>
                  <c:pt idx="48">
                    <c:v>Veronika Hermet OÜ</c:v>
                  </c:pt>
                </c:lvl>
                <c:lvl>
                  <c:pt idx="0">
                    <c:v>Piirkondlikud</c:v>
                  </c:pt>
                  <c:pt idx="7">
                    <c:v>Üldhaiglad</c:v>
                  </c:pt>
                  <c:pt idx="19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Aruandesse2017!$H$69:$H$122</c15:sqref>
                  </c15:fullRef>
                </c:ext>
              </c:extLst>
              <c:f>(Aruandesse2017!$H$69:$H$72,Aruandesse2017!$H$74:$H$88,Aruandesse2017!$H$90:$H$100,Aruandesse2017!$H$102:$H$104,Aruandesse2017!$H$106:$H$113,Aruandesse2017!$H$115:$H$122)</c:f>
              <c:numCache>
                <c:formatCode>0%</c:formatCode>
                <c:ptCount val="49"/>
                <c:pt idx="0">
                  <c:v>0.7</c:v>
                </c:pt>
                <c:pt idx="1">
                  <c:v>0.68177855274629473</c:v>
                </c:pt>
                <c:pt idx="2">
                  <c:v>0.4</c:v>
                </c:pt>
                <c:pt idx="3">
                  <c:v>0.69500223114680948</c:v>
                </c:pt>
                <c:pt idx="4">
                  <c:v>0.66981132075471694</c:v>
                </c:pt>
                <c:pt idx="5">
                  <c:v>0.68663594470046085</c:v>
                </c:pt>
                <c:pt idx="6">
                  <c:v>0.68081180811808117</c:v>
                </c:pt>
                <c:pt idx="7">
                  <c:v>1</c:v>
                </c:pt>
                <c:pt idx="8">
                  <c:v>0.77777777777777779</c:v>
                </c:pt>
                <c:pt idx="9">
                  <c:v>0.72368421052631582</c:v>
                </c:pt>
                <c:pt idx="10">
                  <c:v>0.81679389312977102</c:v>
                </c:pt>
                <c:pt idx="11">
                  <c:v>0.76973684210526316</c:v>
                </c:pt>
                <c:pt idx="12">
                  <c:v>0.70629370629370625</c:v>
                </c:pt>
                <c:pt idx="13">
                  <c:v>0.47389558232931728</c:v>
                </c:pt>
                <c:pt idx="14">
                  <c:v>0.72380952380952379</c:v>
                </c:pt>
                <c:pt idx="15">
                  <c:v>0.83333333333333337</c:v>
                </c:pt>
                <c:pt idx="16">
                  <c:v>0.74038461538461542</c:v>
                </c:pt>
                <c:pt idx="17">
                  <c:v>0.71345029239766078</c:v>
                </c:pt>
                <c:pt idx="18">
                  <c:v>0.7036784741144414</c:v>
                </c:pt>
                <c:pt idx="19">
                  <c:v>0.5</c:v>
                </c:pt>
                <c:pt idx="20">
                  <c:v>0.92045454545454541</c:v>
                </c:pt>
                <c:pt idx="21">
                  <c:v>0.875</c:v>
                </c:pt>
                <c:pt idx="22">
                  <c:v>0.5</c:v>
                </c:pt>
                <c:pt idx="23">
                  <c:v>0.66666666666666663</c:v>
                </c:pt>
                <c:pt idx="24">
                  <c:v>0.70714285714285718</c:v>
                </c:pt>
                <c:pt idx="25">
                  <c:v>0.25</c:v>
                </c:pt>
                <c:pt idx="26">
                  <c:v>1</c:v>
                </c:pt>
                <c:pt idx="27">
                  <c:v>0.72093023255813948</c:v>
                </c:pt>
                <c:pt idx="28">
                  <c:v>0.55555555555555558</c:v>
                </c:pt>
                <c:pt idx="29">
                  <c:v>0.73913043478260865</c:v>
                </c:pt>
                <c:pt idx="30">
                  <c:v>0.6428571428571429</c:v>
                </c:pt>
                <c:pt idx="31">
                  <c:v>0.79729729729729726</c:v>
                </c:pt>
                <c:pt idx="32">
                  <c:v>1</c:v>
                </c:pt>
                <c:pt idx="33">
                  <c:v>0.73026315789473684</c:v>
                </c:pt>
                <c:pt idx="34">
                  <c:v>0.59090909090909094</c:v>
                </c:pt>
                <c:pt idx="35">
                  <c:v>0.66666666666666663</c:v>
                </c:pt>
                <c:pt idx="36">
                  <c:v>0.5</c:v>
                </c:pt>
                <c:pt idx="37">
                  <c:v>0.53846153846153844</c:v>
                </c:pt>
                <c:pt idx="38">
                  <c:v>0.56338028169014087</c:v>
                </c:pt>
                <c:pt idx="39">
                  <c:v>0.70588235294117652</c:v>
                </c:pt>
                <c:pt idx="40">
                  <c:v>0.49373881932021468</c:v>
                </c:pt>
                <c:pt idx="41">
                  <c:v>0.81212121212121213</c:v>
                </c:pt>
                <c:pt idx="42">
                  <c:v>1</c:v>
                </c:pt>
                <c:pt idx="43">
                  <c:v>0.76363636363636367</c:v>
                </c:pt>
                <c:pt idx="44">
                  <c:v>1</c:v>
                </c:pt>
                <c:pt idx="45">
                  <c:v>0.83333333333333337</c:v>
                </c:pt>
                <c:pt idx="46">
                  <c:v>0.76470588235294112</c:v>
                </c:pt>
                <c:pt idx="47">
                  <c:v>0.5</c:v>
                </c:pt>
                <c:pt idx="48">
                  <c:v>0.46341463414634149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B3E-429D-94F9-77656D0ED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01867440"/>
        <c:axId val="1889542608"/>
      </c:barChart>
      <c:lineChart>
        <c:grouping val="standard"/>
        <c:varyColors val="0"/>
        <c:ser>
          <c:idx val="2"/>
          <c:order val="1"/>
          <c:tx>
            <c:v>2017 raviasutuste keskmine, kui retseptide arv ≥4 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Aruandesse2017!$A$69:$C$122</c15:sqref>
                  </c15:fullRef>
                </c:ext>
              </c:extLst>
              <c:f>(Aruandesse2017!$A$69:$C$72,Aruandesse2017!$A$74:$C$88,Aruandesse2017!$A$90:$C$100,Aruandesse2017!$A$102:$C$104,Aruandesse2017!$A$106:$C$113,Aruandesse2017!$A$115:$C$122)</c:f>
              <c:multiLvlStrCache>
                <c:ptCount val="4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Tallinna Lastehaigla</c:v>
                  </c:pt>
                  <c:pt idx="3">
                    <c:v>piirkH</c:v>
                  </c:pt>
                  <c:pt idx="4">
                    <c:v>Lääne-Tallinna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Jõgeva Haigla</c:v>
                  </c:pt>
                  <c:pt idx="9">
                    <c:v>Järvamaa Haigla</c:v>
                  </c:pt>
                  <c:pt idx="10">
                    <c:v>Kuressaare Haigla</c:v>
                  </c:pt>
                  <c:pt idx="11">
                    <c:v>Lõuna-Eesti Haigla</c:v>
                  </c:pt>
                  <c:pt idx="12">
                    <c:v>Läänemaa Haigla</c:v>
                  </c:pt>
                  <c:pt idx="13">
                    <c:v>Narva Haigla</c:v>
                  </c:pt>
                  <c:pt idx="14">
                    <c:v>Põlva Haigla</c:v>
                  </c:pt>
                  <c:pt idx="15">
                    <c:v>Raplamaa Haigla</c:v>
                  </c:pt>
                  <c:pt idx="16">
                    <c:v>Valga Haigla</c:v>
                  </c:pt>
                  <c:pt idx="17">
                    <c:v>Viljandi Haigla</c:v>
                  </c:pt>
                  <c:pt idx="18">
                    <c:v>üldH</c:v>
                  </c:pt>
                  <c:pt idx="19">
                    <c:v>AARIKA OÜ</c:v>
                  </c:pt>
                  <c:pt idx="20">
                    <c:v>Aasa Kliinik OÜ</c:v>
                  </c:pt>
                  <c:pt idx="21">
                    <c:v>Corrigo OÜ</c:v>
                  </c:pt>
                  <c:pt idx="22">
                    <c:v>E.G.U. Erapraksis OÜ</c:v>
                  </c:pt>
                  <c:pt idx="23">
                    <c:v>EELK Tallinna Diakooniahaigla SA</c:v>
                  </c:pt>
                  <c:pt idx="24">
                    <c:v>Jaanson &amp; Lääne OÜ</c:v>
                  </c:pt>
                  <c:pt idx="25">
                    <c:v>Joonase Nõuandla OÜ</c:v>
                  </c:pt>
                  <c:pt idx="26">
                    <c:v>Kallavere Haigla AS</c:v>
                  </c:pt>
                  <c:pt idx="27">
                    <c:v>Katrin Noorkõiv</c:v>
                  </c:pt>
                  <c:pt idx="28">
                    <c:v>Ljudmilla Väre</c:v>
                  </c:pt>
                  <c:pt idx="29">
                    <c:v>Mari Viik OÜ</c:v>
                  </c:pt>
                  <c:pt idx="30">
                    <c:v>Merike Alas OÜ</c:v>
                  </c:pt>
                  <c:pt idx="31">
                    <c:v>MPPK OÜ</c:v>
                  </c:pt>
                  <c:pt idx="32">
                    <c:v>Märjamaa Haigla AS</c:v>
                  </c:pt>
                  <c:pt idx="33">
                    <c:v>OÜ Jaansoni Psühhiaatriakeskus</c:v>
                  </c:pt>
                  <c:pt idx="34">
                    <c:v>Psühhiaater Õie Vahing OÜ</c:v>
                  </c:pt>
                  <c:pt idx="35">
                    <c:v>Psühho-Konsultandid OÜ</c:v>
                  </c:pt>
                  <c:pt idx="36">
                    <c:v>PureMind OÜ</c:v>
                  </c:pt>
                  <c:pt idx="37">
                    <c:v>Qvalitas Arstikeskus AS</c:v>
                  </c:pt>
                  <c:pt idx="38">
                    <c:v>Ruus Krista eraarst</c:v>
                  </c:pt>
                  <c:pt idx="39">
                    <c:v>Rüütli Psühhiaatrid OÜ</c:v>
                  </c:pt>
                  <c:pt idx="40">
                    <c:v>SA Ahtme Haigla</c:v>
                  </c:pt>
                  <c:pt idx="41">
                    <c:v>SA Põltsamaa Tervis</c:v>
                  </c:pt>
                  <c:pt idx="42">
                    <c:v>SA Tõrva Haigla</c:v>
                  </c:pt>
                  <c:pt idx="43">
                    <c:v>Saaremaa Perenõuandla OÜ</c:v>
                  </c:pt>
                  <c:pt idx="44">
                    <c:v>Saluveer Erika</c:v>
                  </c:pt>
                  <c:pt idx="45">
                    <c:v>Sensus Etc OÜ</c:v>
                  </c:pt>
                  <c:pt idx="46">
                    <c:v>Tiiu Tandre OÜ</c:v>
                  </c:pt>
                  <c:pt idx="47">
                    <c:v>Tiiu Valgemäe</c:v>
                  </c:pt>
                  <c:pt idx="48">
                    <c:v>Veronika Hermet OÜ</c:v>
                  </c:pt>
                </c:lvl>
                <c:lvl>
                  <c:pt idx="0">
                    <c:v>Piirkondlikud</c:v>
                  </c:pt>
                  <c:pt idx="7">
                    <c:v>Üldhaiglad</c:v>
                  </c:pt>
                  <c:pt idx="19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Aruandesse2017!$I$69:$I$122</c15:sqref>
                  </c15:fullRef>
                </c:ext>
              </c:extLst>
              <c:f>(Aruandesse2017!$I$69:$I$72,Aruandesse2017!$I$74:$I$88,Aruandesse2017!$I$90:$I$100,Aruandesse2017!$I$102:$I$104,Aruandesse2017!$I$106:$I$113,Aruandesse2017!$I$115:$I$122)</c:f>
              <c:numCache>
                <c:formatCode>0%</c:formatCode>
                <c:ptCount val="49"/>
                <c:pt idx="0">
                  <c:v>0.75115366866635902</c:v>
                </c:pt>
                <c:pt idx="1">
                  <c:v>0.75115366866635902</c:v>
                </c:pt>
                <c:pt idx="2">
                  <c:v>0.75115366866635902</c:v>
                </c:pt>
                <c:pt idx="3">
                  <c:v>0.75115366866635902</c:v>
                </c:pt>
                <c:pt idx="4">
                  <c:v>0.75115366866635902</c:v>
                </c:pt>
                <c:pt idx="5">
                  <c:v>0.75115366866635902</c:v>
                </c:pt>
                <c:pt idx="6">
                  <c:v>0.75115366866635902</c:v>
                </c:pt>
                <c:pt idx="7">
                  <c:v>0.75115366866635902</c:v>
                </c:pt>
                <c:pt idx="8">
                  <c:v>0.75115366866635902</c:v>
                </c:pt>
                <c:pt idx="9">
                  <c:v>0.75115366866635902</c:v>
                </c:pt>
                <c:pt idx="10">
                  <c:v>0.75115366866635902</c:v>
                </c:pt>
                <c:pt idx="11">
                  <c:v>0.75115366866635902</c:v>
                </c:pt>
                <c:pt idx="12">
                  <c:v>0.75115366866635902</c:v>
                </c:pt>
                <c:pt idx="13">
                  <c:v>0.75115366866635902</c:v>
                </c:pt>
                <c:pt idx="14">
                  <c:v>0.75115366866635902</c:v>
                </c:pt>
                <c:pt idx="15">
                  <c:v>0.75115366866635902</c:v>
                </c:pt>
                <c:pt idx="16">
                  <c:v>0.75115366866635902</c:v>
                </c:pt>
                <c:pt idx="17">
                  <c:v>0.75115366866635902</c:v>
                </c:pt>
                <c:pt idx="18">
                  <c:v>0.75115366866635902</c:v>
                </c:pt>
                <c:pt idx="19">
                  <c:v>0.75115366866635902</c:v>
                </c:pt>
                <c:pt idx="20">
                  <c:v>0.75115366866635902</c:v>
                </c:pt>
                <c:pt idx="21">
                  <c:v>0.75115366866635902</c:v>
                </c:pt>
                <c:pt idx="22">
                  <c:v>0.75115366866635902</c:v>
                </c:pt>
                <c:pt idx="23">
                  <c:v>0.75115366866635902</c:v>
                </c:pt>
                <c:pt idx="24">
                  <c:v>0.75115366866635902</c:v>
                </c:pt>
                <c:pt idx="25">
                  <c:v>0.75115366866635902</c:v>
                </c:pt>
                <c:pt idx="26">
                  <c:v>0.75115366866635902</c:v>
                </c:pt>
                <c:pt idx="27">
                  <c:v>0.75115366866635902</c:v>
                </c:pt>
                <c:pt idx="28">
                  <c:v>0.75115366866635902</c:v>
                </c:pt>
                <c:pt idx="29">
                  <c:v>0.75115366866635902</c:v>
                </c:pt>
                <c:pt idx="30">
                  <c:v>0.75115366866635902</c:v>
                </c:pt>
                <c:pt idx="31">
                  <c:v>0.75115366866635902</c:v>
                </c:pt>
                <c:pt idx="32">
                  <c:v>0.75115366866635902</c:v>
                </c:pt>
                <c:pt idx="33">
                  <c:v>0.75115366866635902</c:v>
                </c:pt>
                <c:pt idx="34">
                  <c:v>0.75115366866635902</c:v>
                </c:pt>
                <c:pt idx="35">
                  <c:v>0.75115366866635902</c:v>
                </c:pt>
                <c:pt idx="36">
                  <c:v>0.75115366866635902</c:v>
                </c:pt>
                <c:pt idx="37">
                  <c:v>0.75115366866635902</c:v>
                </c:pt>
                <c:pt idx="38">
                  <c:v>0.75115366866635902</c:v>
                </c:pt>
                <c:pt idx="39">
                  <c:v>0.75115366866635902</c:v>
                </c:pt>
                <c:pt idx="40">
                  <c:v>0.75115366866635902</c:v>
                </c:pt>
                <c:pt idx="41">
                  <c:v>0.75115366866635902</c:v>
                </c:pt>
                <c:pt idx="42">
                  <c:v>0.75115366866635902</c:v>
                </c:pt>
                <c:pt idx="43">
                  <c:v>0.75115366866635902</c:v>
                </c:pt>
                <c:pt idx="44">
                  <c:v>0.75115366866635902</c:v>
                </c:pt>
                <c:pt idx="45">
                  <c:v>0.75115366866635902</c:v>
                </c:pt>
                <c:pt idx="46">
                  <c:v>0.75115366866635902</c:v>
                </c:pt>
                <c:pt idx="47">
                  <c:v>0.75115366866635902</c:v>
                </c:pt>
                <c:pt idx="48">
                  <c:v>0.75115366866635902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B3E-429D-94F9-77656D0EDEF1}"/>
            </c:ext>
          </c:extLst>
        </c:ser>
        <c:ser>
          <c:idx val="1"/>
          <c:order val="3"/>
          <c:tx>
            <c:v>2017 raviasutuste keskmine, kui retseptide arv ≥4 ja välja ostetud ≥4 retsepti</c:v>
          </c:tx>
          <c:spPr>
            <a:ln>
              <a:solidFill>
                <a:srgbClr val="FF7C8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Aruandesse2017!$A$69:$C$122</c15:sqref>
                  </c15:fullRef>
                </c:ext>
              </c:extLst>
              <c:f>(Aruandesse2017!$A$69:$C$72,Aruandesse2017!$A$74:$C$88,Aruandesse2017!$A$90:$C$100,Aruandesse2017!$A$102:$C$104,Aruandesse2017!$A$106:$C$113,Aruandesse2017!$A$115:$C$122)</c:f>
              <c:multiLvlStrCache>
                <c:ptCount val="4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Tallinna Lastehaigla</c:v>
                  </c:pt>
                  <c:pt idx="3">
                    <c:v>piirkH</c:v>
                  </c:pt>
                  <c:pt idx="4">
                    <c:v>Lääne-Tallinna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Jõgeva Haigla</c:v>
                  </c:pt>
                  <c:pt idx="9">
                    <c:v>Järvamaa Haigla</c:v>
                  </c:pt>
                  <c:pt idx="10">
                    <c:v>Kuressaare Haigla</c:v>
                  </c:pt>
                  <c:pt idx="11">
                    <c:v>Lõuna-Eesti Haigla</c:v>
                  </c:pt>
                  <c:pt idx="12">
                    <c:v>Läänemaa Haigla</c:v>
                  </c:pt>
                  <c:pt idx="13">
                    <c:v>Narva Haigla</c:v>
                  </c:pt>
                  <c:pt idx="14">
                    <c:v>Põlva Haigla</c:v>
                  </c:pt>
                  <c:pt idx="15">
                    <c:v>Raplamaa Haigla</c:v>
                  </c:pt>
                  <c:pt idx="16">
                    <c:v>Valga Haigla</c:v>
                  </c:pt>
                  <c:pt idx="17">
                    <c:v>Viljandi Haigla</c:v>
                  </c:pt>
                  <c:pt idx="18">
                    <c:v>üldH</c:v>
                  </c:pt>
                  <c:pt idx="19">
                    <c:v>AARIKA OÜ</c:v>
                  </c:pt>
                  <c:pt idx="20">
                    <c:v>Aasa Kliinik OÜ</c:v>
                  </c:pt>
                  <c:pt idx="21">
                    <c:v>Corrigo OÜ</c:v>
                  </c:pt>
                  <c:pt idx="22">
                    <c:v>E.G.U. Erapraksis OÜ</c:v>
                  </c:pt>
                  <c:pt idx="23">
                    <c:v>EELK Tallinna Diakooniahaigla SA</c:v>
                  </c:pt>
                  <c:pt idx="24">
                    <c:v>Jaanson &amp; Lääne OÜ</c:v>
                  </c:pt>
                  <c:pt idx="25">
                    <c:v>Joonase Nõuandla OÜ</c:v>
                  </c:pt>
                  <c:pt idx="26">
                    <c:v>Kallavere Haigla AS</c:v>
                  </c:pt>
                  <c:pt idx="27">
                    <c:v>Katrin Noorkõiv</c:v>
                  </c:pt>
                  <c:pt idx="28">
                    <c:v>Ljudmilla Väre</c:v>
                  </c:pt>
                  <c:pt idx="29">
                    <c:v>Mari Viik OÜ</c:v>
                  </c:pt>
                  <c:pt idx="30">
                    <c:v>Merike Alas OÜ</c:v>
                  </c:pt>
                  <c:pt idx="31">
                    <c:v>MPPK OÜ</c:v>
                  </c:pt>
                  <c:pt idx="32">
                    <c:v>Märjamaa Haigla AS</c:v>
                  </c:pt>
                  <c:pt idx="33">
                    <c:v>OÜ Jaansoni Psühhiaatriakeskus</c:v>
                  </c:pt>
                  <c:pt idx="34">
                    <c:v>Psühhiaater Õie Vahing OÜ</c:v>
                  </c:pt>
                  <c:pt idx="35">
                    <c:v>Psühho-Konsultandid OÜ</c:v>
                  </c:pt>
                  <c:pt idx="36">
                    <c:v>PureMind OÜ</c:v>
                  </c:pt>
                  <c:pt idx="37">
                    <c:v>Qvalitas Arstikeskus AS</c:v>
                  </c:pt>
                  <c:pt idx="38">
                    <c:v>Ruus Krista eraarst</c:v>
                  </c:pt>
                  <c:pt idx="39">
                    <c:v>Rüütli Psühhiaatrid OÜ</c:v>
                  </c:pt>
                  <c:pt idx="40">
                    <c:v>SA Ahtme Haigla</c:v>
                  </c:pt>
                  <c:pt idx="41">
                    <c:v>SA Põltsamaa Tervis</c:v>
                  </c:pt>
                  <c:pt idx="42">
                    <c:v>SA Tõrva Haigla</c:v>
                  </c:pt>
                  <c:pt idx="43">
                    <c:v>Saaremaa Perenõuandla OÜ</c:v>
                  </c:pt>
                  <c:pt idx="44">
                    <c:v>Saluveer Erika</c:v>
                  </c:pt>
                  <c:pt idx="45">
                    <c:v>Sensus Etc OÜ</c:v>
                  </c:pt>
                  <c:pt idx="46">
                    <c:v>Tiiu Tandre OÜ</c:v>
                  </c:pt>
                  <c:pt idx="47">
                    <c:v>Tiiu Valgemäe</c:v>
                  </c:pt>
                  <c:pt idx="48">
                    <c:v>Veronika Hermet OÜ</c:v>
                  </c:pt>
                </c:lvl>
                <c:lvl>
                  <c:pt idx="0">
                    <c:v>Piirkondlikud</c:v>
                  </c:pt>
                  <c:pt idx="7">
                    <c:v>Üldhaiglad</c:v>
                  </c:pt>
                  <c:pt idx="19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Aruandesse2017!$J$69:$J$122</c15:sqref>
                  </c15:fullRef>
                </c:ext>
              </c:extLst>
              <c:f>(Aruandesse2017!$J$69:$J$72,Aruandesse2017!$J$74:$J$88,Aruandesse2017!$J$90:$J$100,Aruandesse2017!$J$102:$J$104,Aruandesse2017!$J$106:$J$113,Aruandesse2017!$J$115:$J$122)</c:f>
              <c:numCache>
                <c:formatCode>0%</c:formatCode>
                <c:ptCount val="49"/>
                <c:pt idx="0">
                  <c:v>0.68827872634979237</c:v>
                </c:pt>
                <c:pt idx="1">
                  <c:v>0.68827872634979237</c:v>
                </c:pt>
                <c:pt idx="2">
                  <c:v>0.68827872634979237</c:v>
                </c:pt>
                <c:pt idx="3">
                  <c:v>0.68827872634979237</c:v>
                </c:pt>
                <c:pt idx="4">
                  <c:v>0.68827872634979237</c:v>
                </c:pt>
                <c:pt idx="5">
                  <c:v>0.68827872634979237</c:v>
                </c:pt>
                <c:pt idx="6">
                  <c:v>0.68827872634979237</c:v>
                </c:pt>
                <c:pt idx="7">
                  <c:v>0.68827872634979237</c:v>
                </c:pt>
                <c:pt idx="8">
                  <c:v>0.68827872634979237</c:v>
                </c:pt>
                <c:pt idx="9">
                  <c:v>0.68827872634979237</c:v>
                </c:pt>
                <c:pt idx="10">
                  <c:v>0.68827872634979237</c:v>
                </c:pt>
                <c:pt idx="11">
                  <c:v>0.68827872634979237</c:v>
                </c:pt>
                <c:pt idx="12">
                  <c:v>0.68827872634979237</c:v>
                </c:pt>
                <c:pt idx="13">
                  <c:v>0.68827872634979237</c:v>
                </c:pt>
                <c:pt idx="14">
                  <c:v>0.68827872634979237</c:v>
                </c:pt>
                <c:pt idx="15">
                  <c:v>0.68827872634979237</c:v>
                </c:pt>
                <c:pt idx="16">
                  <c:v>0.68827872634979237</c:v>
                </c:pt>
                <c:pt idx="17">
                  <c:v>0.68827872634979237</c:v>
                </c:pt>
                <c:pt idx="18">
                  <c:v>0.68827872634979237</c:v>
                </c:pt>
                <c:pt idx="19">
                  <c:v>0.68827872634979237</c:v>
                </c:pt>
                <c:pt idx="20">
                  <c:v>0.68827872634979237</c:v>
                </c:pt>
                <c:pt idx="21">
                  <c:v>0.68827872634979237</c:v>
                </c:pt>
                <c:pt idx="22">
                  <c:v>0.68827872634979237</c:v>
                </c:pt>
                <c:pt idx="23">
                  <c:v>0.68827872634979237</c:v>
                </c:pt>
                <c:pt idx="24">
                  <c:v>0.68827872634979237</c:v>
                </c:pt>
                <c:pt idx="25">
                  <c:v>0.68827872634979237</c:v>
                </c:pt>
                <c:pt idx="26">
                  <c:v>0.68827872634979237</c:v>
                </c:pt>
                <c:pt idx="27">
                  <c:v>0.68827872634979237</c:v>
                </c:pt>
                <c:pt idx="28">
                  <c:v>0.68827872634979237</c:v>
                </c:pt>
                <c:pt idx="29">
                  <c:v>0.68827872634979237</c:v>
                </c:pt>
                <c:pt idx="30">
                  <c:v>0.68827872634979237</c:v>
                </c:pt>
                <c:pt idx="31">
                  <c:v>0.68827872634979237</c:v>
                </c:pt>
                <c:pt idx="32">
                  <c:v>0.68827872634979237</c:v>
                </c:pt>
                <c:pt idx="33">
                  <c:v>0.68827872634979237</c:v>
                </c:pt>
                <c:pt idx="34">
                  <c:v>0.68827872634979237</c:v>
                </c:pt>
                <c:pt idx="35">
                  <c:v>0.68827872634979237</c:v>
                </c:pt>
                <c:pt idx="36">
                  <c:v>0.68827872634979237</c:v>
                </c:pt>
                <c:pt idx="37">
                  <c:v>0.68827872634979237</c:v>
                </c:pt>
                <c:pt idx="38">
                  <c:v>0.68827872634979237</c:v>
                </c:pt>
                <c:pt idx="39">
                  <c:v>0.68827872634979237</c:v>
                </c:pt>
                <c:pt idx="40">
                  <c:v>0.68827872634979237</c:v>
                </c:pt>
                <c:pt idx="41">
                  <c:v>0.68827872634979237</c:v>
                </c:pt>
                <c:pt idx="42">
                  <c:v>0.68827872634979237</c:v>
                </c:pt>
                <c:pt idx="43">
                  <c:v>0.68827872634979237</c:v>
                </c:pt>
                <c:pt idx="44">
                  <c:v>0.68827872634979237</c:v>
                </c:pt>
                <c:pt idx="45">
                  <c:v>0.68827872634979237</c:v>
                </c:pt>
                <c:pt idx="46">
                  <c:v>0.68827872634979237</c:v>
                </c:pt>
                <c:pt idx="47">
                  <c:v>0.68827872634979237</c:v>
                </c:pt>
                <c:pt idx="48">
                  <c:v>0.68827872634979237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B3E-429D-94F9-77656D0EDEF1}"/>
            </c:ext>
          </c:extLst>
        </c:ser>
        <c:ser>
          <c:idx val="4"/>
          <c:order val="4"/>
          <c:tx>
            <c:v>2016 raviasutuste keskmine, kui retseptide arv ≥4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Aruandesse2017!$A$69:$C$122</c15:sqref>
                  </c15:fullRef>
                </c:ext>
              </c:extLst>
              <c:f>(Aruandesse2017!$A$69:$C$72,Aruandesse2017!$A$74:$C$88,Aruandesse2017!$A$90:$C$100,Aruandesse2017!$A$102:$C$104,Aruandesse2017!$A$106:$C$113,Aruandesse2017!$A$115:$C$122)</c:f>
              <c:multiLvlStrCache>
                <c:ptCount val="4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Tallinna Lastehaigla</c:v>
                  </c:pt>
                  <c:pt idx="3">
                    <c:v>piirkH</c:v>
                  </c:pt>
                  <c:pt idx="4">
                    <c:v>Lääne-Tallinna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Jõgeva Haigla</c:v>
                  </c:pt>
                  <c:pt idx="9">
                    <c:v>Järvamaa Haigla</c:v>
                  </c:pt>
                  <c:pt idx="10">
                    <c:v>Kuressaare Haigla</c:v>
                  </c:pt>
                  <c:pt idx="11">
                    <c:v>Lõuna-Eesti Haigla</c:v>
                  </c:pt>
                  <c:pt idx="12">
                    <c:v>Läänemaa Haigla</c:v>
                  </c:pt>
                  <c:pt idx="13">
                    <c:v>Narva Haigla</c:v>
                  </c:pt>
                  <c:pt idx="14">
                    <c:v>Põlva Haigla</c:v>
                  </c:pt>
                  <c:pt idx="15">
                    <c:v>Raplamaa Haigla</c:v>
                  </c:pt>
                  <c:pt idx="16">
                    <c:v>Valga Haigla</c:v>
                  </c:pt>
                  <c:pt idx="17">
                    <c:v>Viljandi Haigla</c:v>
                  </c:pt>
                  <c:pt idx="18">
                    <c:v>üldH</c:v>
                  </c:pt>
                  <c:pt idx="19">
                    <c:v>AARIKA OÜ</c:v>
                  </c:pt>
                  <c:pt idx="20">
                    <c:v>Aasa Kliinik OÜ</c:v>
                  </c:pt>
                  <c:pt idx="21">
                    <c:v>Corrigo OÜ</c:v>
                  </c:pt>
                  <c:pt idx="22">
                    <c:v>E.G.U. Erapraksis OÜ</c:v>
                  </c:pt>
                  <c:pt idx="23">
                    <c:v>EELK Tallinna Diakooniahaigla SA</c:v>
                  </c:pt>
                  <c:pt idx="24">
                    <c:v>Jaanson &amp; Lääne OÜ</c:v>
                  </c:pt>
                  <c:pt idx="25">
                    <c:v>Joonase Nõuandla OÜ</c:v>
                  </c:pt>
                  <c:pt idx="26">
                    <c:v>Kallavere Haigla AS</c:v>
                  </c:pt>
                  <c:pt idx="27">
                    <c:v>Katrin Noorkõiv</c:v>
                  </c:pt>
                  <c:pt idx="28">
                    <c:v>Ljudmilla Väre</c:v>
                  </c:pt>
                  <c:pt idx="29">
                    <c:v>Mari Viik OÜ</c:v>
                  </c:pt>
                  <c:pt idx="30">
                    <c:v>Merike Alas OÜ</c:v>
                  </c:pt>
                  <c:pt idx="31">
                    <c:v>MPPK OÜ</c:v>
                  </c:pt>
                  <c:pt idx="32">
                    <c:v>Märjamaa Haigla AS</c:v>
                  </c:pt>
                  <c:pt idx="33">
                    <c:v>OÜ Jaansoni Psühhiaatriakeskus</c:v>
                  </c:pt>
                  <c:pt idx="34">
                    <c:v>Psühhiaater Õie Vahing OÜ</c:v>
                  </c:pt>
                  <c:pt idx="35">
                    <c:v>Psühho-Konsultandid OÜ</c:v>
                  </c:pt>
                  <c:pt idx="36">
                    <c:v>PureMind OÜ</c:v>
                  </c:pt>
                  <c:pt idx="37">
                    <c:v>Qvalitas Arstikeskus AS</c:v>
                  </c:pt>
                  <c:pt idx="38">
                    <c:v>Ruus Krista eraarst</c:v>
                  </c:pt>
                  <c:pt idx="39">
                    <c:v>Rüütli Psühhiaatrid OÜ</c:v>
                  </c:pt>
                  <c:pt idx="40">
                    <c:v>SA Ahtme Haigla</c:v>
                  </c:pt>
                  <c:pt idx="41">
                    <c:v>SA Põltsamaa Tervis</c:v>
                  </c:pt>
                  <c:pt idx="42">
                    <c:v>SA Tõrva Haigla</c:v>
                  </c:pt>
                  <c:pt idx="43">
                    <c:v>Saaremaa Perenõuandla OÜ</c:v>
                  </c:pt>
                  <c:pt idx="44">
                    <c:v>Saluveer Erika</c:v>
                  </c:pt>
                  <c:pt idx="45">
                    <c:v>Sensus Etc OÜ</c:v>
                  </c:pt>
                  <c:pt idx="46">
                    <c:v>Tiiu Tandre OÜ</c:v>
                  </c:pt>
                  <c:pt idx="47">
                    <c:v>Tiiu Valgemäe</c:v>
                  </c:pt>
                  <c:pt idx="48">
                    <c:v>Veronika Hermet OÜ</c:v>
                  </c:pt>
                </c:lvl>
                <c:lvl>
                  <c:pt idx="0">
                    <c:v>Piirkondlikud</c:v>
                  </c:pt>
                  <c:pt idx="7">
                    <c:v>Üldhaiglad</c:v>
                  </c:pt>
                  <c:pt idx="19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Aruandesse2016!$I$66:$I$119</c15:sqref>
                  </c15:fullRef>
                </c:ext>
              </c:extLst>
              <c:f>(Aruandesse2016!$I$66:$I$69,Aruandesse2016!$I$71:$I$85,Aruandesse2016!$I$87:$I$97,Aruandesse2016!$I$99:$I$101,Aruandesse2016!$I$103:$I$110,Aruandesse2016!$I$112:$I$119)</c:f>
              <c:numCache>
                <c:formatCode>0%</c:formatCode>
                <c:ptCount val="49"/>
                <c:pt idx="0">
                  <c:v>0.74777276408654403</c:v>
                </c:pt>
                <c:pt idx="1">
                  <c:v>0.74777276408654403</c:v>
                </c:pt>
                <c:pt idx="2">
                  <c:v>0.74777276408654403</c:v>
                </c:pt>
                <c:pt idx="3">
                  <c:v>0.74777276408654403</c:v>
                </c:pt>
                <c:pt idx="4">
                  <c:v>0.74777276408654403</c:v>
                </c:pt>
                <c:pt idx="5">
                  <c:v>0.74777276408654403</c:v>
                </c:pt>
                <c:pt idx="6">
                  <c:v>0.74777276408654403</c:v>
                </c:pt>
                <c:pt idx="7">
                  <c:v>0.74777276408654403</c:v>
                </c:pt>
                <c:pt idx="8">
                  <c:v>0.74777276408654403</c:v>
                </c:pt>
                <c:pt idx="9">
                  <c:v>0.74777276408654403</c:v>
                </c:pt>
                <c:pt idx="10">
                  <c:v>0.74777276408654403</c:v>
                </c:pt>
                <c:pt idx="11">
                  <c:v>0.74777276408654403</c:v>
                </c:pt>
                <c:pt idx="12">
                  <c:v>0.74777276408654403</c:v>
                </c:pt>
                <c:pt idx="13">
                  <c:v>0.74777276408654403</c:v>
                </c:pt>
                <c:pt idx="14">
                  <c:v>0.74777276408654403</c:v>
                </c:pt>
                <c:pt idx="15">
                  <c:v>0.74777276408654403</c:v>
                </c:pt>
                <c:pt idx="16">
                  <c:v>0.74777276408654403</c:v>
                </c:pt>
                <c:pt idx="17">
                  <c:v>0.74777276408654403</c:v>
                </c:pt>
                <c:pt idx="18">
                  <c:v>0.74777276408654403</c:v>
                </c:pt>
                <c:pt idx="19">
                  <c:v>0.74777276408654403</c:v>
                </c:pt>
                <c:pt idx="20">
                  <c:v>0.74777276408654403</c:v>
                </c:pt>
                <c:pt idx="21">
                  <c:v>0.74777276408654403</c:v>
                </c:pt>
                <c:pt idx="22">
                  <c:v>0.74777276408654403</c:v>
                </c:pt>
                <c:pt idx="23">
                  <c:v>0.74777276408654403</c:v>
                </c:pt>
                <c:pt idx="24">
                  <c:v>0.74777276408654403</c:v>
                </c:pt>
                <c:pt idx="25">
                  <c:v>0.74777276408654403</c:v>
                </c:pt>
                <c:pt idx="26">
                  <c:v>0.74777276408654403</c:v>
                </c:pt>
                <c:pt idx="27">
                  <c:v>0.74777276408654403</c:v>
                </c:pt>
                <c:pt idx="28">
                  <c:v>0.74777276408654403</c:v>
                </c:pt>
                <c:pt idx="29">
                  <c:v>0.74777276408654403</c:v>
                </c:pt>
                <c:pt idx="30">
                  <c:v>0.74777276408654403</c:v>
                </c:pt>
                <c:pt idx="31">
                  <c:v>0.74777276408654403</c:v>
                </c:pt>
                <c:pt idx="32">
                  <c:v>0.74777276408654403</c:v>
                </c:pt>
                <c:pt idx="33">
                  <c:v>0.74777276408654403</c:v>
                </c:pt>
                <c:pt idx="34">
                  <c:v>0.74777276408654403</c:v>
                </c:pt>
                <c:pt idx="35">
                  <c:v>0.74777276408654403</c:v>
                </c:pt>
                <c:pt idx="36">
                  <c:v>0.74777276408654403</c:v>
                </c:pt>
                <c:pt idx="37">
                  <c:v>0.74777276408654403</c:v>
                </c:pt>
                <c:pt idx="38">
                  <c:v>0.74777276408654403</c:v>
                </c:pt>
                <c:pt idx="39">
                  <c:v>0.74777276408654403</c:v>
                </c:pt>
                <c:pt idx="40">
                  <c:v>0.74777276408654403</c:v>
                </c:pt>
                <c:pt idx="41">
                  <c:v>0.74777276408654403</c:v>
                </c:pt>
                <c:pt idx="42">
                  <c:v>0.74777276408654403</c:v>
                </c:pt>
                <c:pt idx="43">
                  <c:v>0.74777276408654403</c:v>
                </c:pt>
                <c:pt idx="44">
                  <c:v>0.74777276408654403</c:v>
                </c:pt>
                <c:pt idx="45">
                  <c:v>0.74777276408654403</c:v>
                </c:pt>
                <c:pt idx="46">
                  <c:v>0.74777276408654403</c:v>
                </c:pt>
                <c:pt idx="47">
                  <c:v>0.74777276408654403</c:v>
                </c:pt>
                <c:pt idx="48">
                  <c:v>0.74777276408654403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420-4613-BD98-2597731045E3}"/>
            </c:ext>
          </c:extLst>
        </c:ser>
        <c:ser>
          <c:idx val="5"/>
          <c:order val="5"/>
          <c:tx>
            <c:v>2016 raviasutuste keskmine, kui retseptide arv ≥4 ja välja ostetud ≥4 retsepti</c:v>
          </c:tx>
          <c:spPr>
            <a:ln>
              <a:solidFill>
                <a:srgbClr val="FFC000">
                  <a:lumMod val="40000"/>
                  <a:lumOff val="60000"/>
                </a:srgbClr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Aruandesse2017!$A$69:$C$122</c15:sqref>
                  </c15:fullRef>
                </c:ext>
              </c:extLst>
              <c:f>(Aruandesse2017!$A$69:$C$72,Aruandesse2017!$A$74:$C$88,Aruandesse2017!$A$90:$C$100,Aruandesse2017!$A$102:$C$104,Aruandesse2017!$A$106:$C$113,Aruandesse2017!$A$115:$C$122)</c:f>
              <c:multiLvlStrCache>
                <c:ptCount val="4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Tallinna Lastehaigla</c:v>
                  </c:pt>
                  <c:pt idx="3">
                    <c:v>piirkH</c:v>
                  </c:pt>
                  <c:pt idx="4">
                    <c:v>Lääne-Tallinna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Jõgeva Haigla</c:v>
                  </c:pt>
                  <c:pt idx="9">
                    <c:v>Järvamaa Haigla</c:v>
                  </c:pt>
                  <c:pt idx="10">
                    <c:v>Kuressaare Haigla</c:v>
                  </c:pt>
                  <c:pt idx="11">
                    <c:v>Lõuna-Eesti Haigla</c:v>
                  </c:pt>
                  <c:pt idx="12">
                    <c:v>Läänemaa Haigla</c:v>
                  </c:pt>
                  <c:pt idx="13">
                    <c:v>Narva Haigla</c:v>
                  </c:pt>
                  <c:pt idx="14">
                    <c:v>Põlva Haigla</c:v>
                  </c:pt>
                  <c:pt idx="15">
                    <c:v>Raplamaa Haigla</c:v>
                  </c:pt>
                  <c:pt idx="16">
                    <c:v>Valga Haigla</c:v>
                  </c:pt>
                  <c:pt idx="17">
                    <c:v>Viljandi Haigla</c:v>
                  </c:pt>
                  <c:pt idx="18">
                    <c:v>üldH</c:v>
                  </c:pt>
                  <c:pt idx="19">
                    <c:v>AARIKA OÜ</c:v>
                  </c:pt>
                  <c:pt idx="20">
                    <c:v>Aasa Kliinik OÜ</c:v>
                  </c:pt>
                  <c:pt idx="21">
                    <c:v>Corrigo OÜ</c:v>
                  </c:pt>
                  <c:pt idx="22">
                    <c:v>E.G.U. Erapraksis OÜ</c:v>
                  </c:pt>
                  <c:pt idx="23">
                    <c:v>EELK Tallinna Diakooniahaigla SA</c:v>
                  </c:pt>
                  <c:pt idx="24">
                    <c:v>Jaanson &amp; Lääne OÜ</c:v>
                  </c:pt>
                  <c:pt idx="25">
                    <c:v>Joonase Nõuandla OÜ</c:v>
                  </c:pt>
                  <c:pt idx="26">
                    <c:v>Kallavere Haigla AS</c:v>
                  </c:pt>
                  <c:pt idx="27">
                    <c:v>Katrin Noorkõiv</c:v>
                  </c:pt>
                  <c:pt idx="28">
                    <c:v>Ljudmilla Väre</c:v>
                  </c:pt>
                  <c:pt idx="29">
                    <c:v>Mari Viik OÜ</c:v>
                  </c:pt>
                  <c:pt idx="30">
                    <c:v>Merike Alas OÜ</c:v>
                  </c:pt>
                  <c:pt idx="31">
                    <c:v>MPPK OÜ</c:v>
                  </c:pt>
                  <c:pt idx="32">
                    <c:v>Märjamaa Haigla AS</c:v>
                  </c:pt>
                  <c:pt idx="33">
                    <c:v>OÜ Jaansoni Psühhiaatriakeskus</c:v>
                  </c:pt>
                  <c:pt idx="34">
                    <c:v>Psühhiaater Õie Vahing OÜ</c:v>
                  </c:pt>
                  <c:pt idx="35">
                    <c:v>Psühho-Konsultandid OÜ</c:v>
                  </c:pt>
                  <c:pt idx="36">
                    <c:v>PureMind OÜ</c:v>
                  </c:pt>
                  <c:pt idx="37">
                    <c:v>Qvalitas Arstikeskus AS</c:v>
                  </c:pt>
                  <c:pt idx="38">
                    <c:v>Ruus Krista eraarst</c:v>
                  </c:pt>
                  <c:pt idx="39">
                    <c:v>Rüütli Psühhiaatrid OÜ</c:v>
                  </c:pt>
                  <c:pt idx="40">
                    <c:v>SA Ahtme Haigla</c:v>
                  </c:pt>
                  <c:pt idx="41">
                    <c:v>SA Põltsamaa Tervis</c:v>
                  </c:pt>
                  <c:pt idx="42">
                    <c:v>SA Tõrva Haigla</c:v>
                  </c:pt>
                  <c:pt idx="43">
                    <c:v>Saaremaa Perenõuandla OÜ</c:v>
                  </c:pt>
                  <c:pt idx="44">
                    <c:v>Saluveer Erika</c:v>
                  </c:pt>
                  <c:pt idx="45">
                    <c:v>Sensus Etc OÜ</c:v>
                  </c:pt>
                  <c:pt idx="46">
                    <c:v>Tiiu Tandre OÜ</c:v>
                  </c:pt>
                  <c:pt idx="47">
                    <c:v>Tiiu Valgemäe</c:v>
                  </c:pt>
                  <c:pt idx="48">
                    <c:v>Veronika Hermet OÜ</c:v>
                  </c:pt>
                </c:lvl>
                <c:lvl>
                  <c:pt idx="0">
                    <c:v>Piirkondlikud</c:v>
                  </c:pt>
                  <c:pt idx="7">
                    <c:v>Üldhaiglad</c:v>
                  </c:pt>
                  <c:pt idx="19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Aruandesse2016!$J$66:$J$119</c15:sqref>
                  </c15:fullRef>
                </c:ext>
              </c:extLst>
              <c:f>(Aruandesse2016!$J$66:$J$69,Aruandesse2016!$J$71:$J$85,Aruandesse2016!$J$87:$J$97,Aruandesse2016!$J$99:$J$101,Aruandesse2016!$J$103:$J$110,Aruandesse2016!$J$112:$J$119)</c:f>
              <c:numCache>
                <c:formatCode>0%</c:formatCode>
                <c:ptCount val="49"/>
                <c:pt idx="0">
                  <c:v>0.68344324887191943</c:v>
                </c:pt>
                <c:pt idx="1">
                  <c:v>0.68344324887191943</c:v>
                </c:pt>
                <c:pt idx="2">
                  <c:v>0.68344324887191943</c:v>
                </c:pt>
                <c:pt idx="3">
                  <c:v>0.68344324887191943</c:v>
                </c:pt>
                <c:pt idx="4">
                  <c:v>0.68344324887191943</c:v>
                </c:pt>
                <c:pt idx="5">
                  <c:v>0.68344324887191943</c:v>
                </c:pt>
                <c:pt idx="6">
                  <c:v>0.68344324887191943</c:v>
                </c:pt>
                <c:pt idx="7">
                  <c:v>0.68344324887191943</c:v>
                </c:pt>
                <c:pt idx="8">
                  <c:v>0.68344324887191943</c:v>
                </c:pt>
                <c:pt idx="9">
                  <c:v>0.68344324887191943</c:v>
                </c:pt>
                <c:pt idx="10">
                  <c:v>0.68344324887191943</c:v>
                </c:pt>
                <c:pt idx="11">
                  <c:v>0.68344324887191943</c:v>
                </c:pt>
                <c:pt idx="12">
                  <c:v>0.68344324887191943</c:v>
                </c:pt>
                <c:pt idx="13">
                  <c:v>0.68344324887191943</c:v>
                </c:pt>
                <c:pt idx="14">
                  <c:v>0.68344324887191943</c:v>
                </c:pt>
                <c:pt idx="15">
                  <c:v>0.68344324887191943</c:v>
                </c:pt>
                <c:pt idx="16">
                  <c:v>0.68344324887191943</c:v>
                </c:pt>
                <c:pt idx="17">
                  <c:v>0.68344324887191943</c:v>
                </c:pt>
                <c:pt idx="18">
                  <c:v>0.68344324887191943</c:v>
                </c:pt>
                <c:pt idx="19">
                  <c:v>0.68344324887191943</c:v>
                </c:pt>
                <c:pt idx="20">
                  <c:v>0.68344324887191943</c:v>
                </c:pt>
                <c:pt idx="21">
                  <c:v>0.68344324887191943</c:v>
                </c:pt>
                <c:pt idx="22">
                  <c:v>0.68344324887191943</c:v>
                </c:pt>
                <c:pt idx="23">
                  <c:v>0.68344324887191943</c:v>
                </c:pt>
                <c:pt idx="24">
                  <c:v>0.68344324887191943</c:v>
                </c:pt>
                <c:pt idx="25">
                  <c:v>0.68344324887191943</c:v>
                </c:pt>
                <c:pt idx="26">
                  <c:v>0.68344324887191943</c:v>
                </c:pt>
                <c:pt idx="27">
                  <c:v>0.68344324887191943</c:v>
                </c:pt>
                <c:pt idx="28">
                  <c:v>0.68344324887191943</c:v>
                </c:pt>
                <c:pt idx="29">
                  <c:v>0.68344324887191943</c:v>
                </c:pt>
                <c:pt idx="30">
                  <c:v>0.68344324887191943</c:v>
                </c:pt>
                <c:pt idx="31">
                  <c:v>0.68344324887191943</c:v>
                </c:pt>
                <c:pt idx="32">
                  <c:v>0.68344324887191943</c:v>
                </c:pt>
                <c:pt idx="33">
                  <c:v>0.68344324887191943</c:v>
                </c:pt>
                <c:pt idx="34">
                  <c:v>0.68344324887191943</c:v>
                </c:pt>
                <c:pt idx="35">
                  <c:v>0.68344324887191943</c:v>
                </c:pt>
                <c:pt idx="36">
                  <c:v>0.68344324887191943</c:v>
                </c:pt>
                <c:pt idx="37">
                  <c:v>0.68344324887191943</c:v>
                </c:pt>
                <c:pt idx="38">
                  <c:v>0.68344324887191943</c:v>
                </c:pt>
                <c:pt idx="39">
                  <c:v>0.68344324887191943</c:v>
                </c:pt>
                <c:pt idx="40">
                  <c:v>0.68344324887191943</c:v>
                </c:pt>
                <c:pt idx="41">
                  <c:v>0.68344324887191943</c:v>
                </c:pt>
                <c:pt idx="42">
                  <c:v>0.68344324887191943</c:v>
                </c:pt>
                <c:pt idx="43">
                  <c:v>0.68344324887191943</c:v>
                </c:pt>
                <c:pt idx="44">
                  <c:v>0.68344324887191943</c:v>
                </c:pt>
                <c:pt idx="45">
                  <c:v>0.68344324887191943</c:v>
                </c:pt>
                <c:pt idx="46">
                  <c:v>0.68344324887191943</c:v>
                </c:pt>
                <c:pt idx="47">
                  <c:v>0.68344324887191943</c:v>
                </c:pt>
                <c:pt idx="48">
                  <c:v>0.68344324887191943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420-4613-BD98-259773104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  <c:valAx>
        <c:axId val="1889542608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crossAx val="2001867440"/>
        <c:crosses val="max"/>
        <c:crossBetween val="between"/>
      </c:valAx>
      <c:catAx>
        <c:axId val="200186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8954260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2.2883174545206289E-2"/>
          <c:y val="0.87755143044017148"/>
          <c:w val="0.96982388989547097"/>
          <c:h val="0.1218371835577919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0603318652964991E-2"/>
          <c:y val="2.6822293223182945E-2"/>
          <c:w val="0.92402691042929974"/>
          <c:h val="0.5515147557774789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Aruandesse2016!$F$3</c:f>
              <c:strCache>
                <c:ptCount val="1"/>
                <c:pt idx="0">
                  <c:v>2016.a patsientide osakaal, kellel aasta teenuste kordade arv on ≥8*,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6FD0-4B05-AA69-761FBA3779B2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80A1-4283-A96B-E28BAF0DAC0D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Aruandesse2016!$L$7:$L$58</c15:sqref>
                    </c15:fullRef>
                  </c:ext>
                </c:extLst>
                <c:f>(Aruandesse2016!$L$7:$L$8,Aruandesse2016!$L$10,Aruandesse2016!$L$12:$L$13,Aruandesse2016!$L$17,Aruandesse2016!$L$19,Aruandesse2016!$L$23:$L$24,Aruandesse2016!$L$32,Aruandesse2016!$L$39,Aruandesse2016!$L$42,Aruandesse2016!$L$44,Aruandesse2016!$L$47,Aruandesse2016!$L$58)</c:f>
                <c:numCache>
                  <c:formatCode>General</c:formatCode>
                  <c:ptCount val="15"/>
                  <c:pt idx="0">
                    <c:v>5.8119406657479826E-3</c:v>
                  </c:pt>
                  <c:pt idx="1">
                    <c:v>1.5616609917926835E-2</c:v>
                  </c:pt>
                  <c:pt idx="2">
                    <c:v>5.6738955156649465E-3</c:v>
                  </c:pt>
                  <c:pt idx="3">
                    <c:v>2.1426108433951881E-2</c:v>
                  </c:pt>
                  <c:pt idx="4">
                    <c:v>1.7299225674167348E-2</c:v>
                  </c:pt>
                  <c:pt idx="5">
                    <c:v>6.5111369791063745E-2</c:v>
                  </c:pt>
                  <c:pt idx="6">
                    <c:v>1.6263606983080499E-2</c:v>
                  </c:pt>
                  <c:pt idx="7">
                    <c:v>1.5624708798835173E-2</c:v>
                  </c:pt>
                  <c:pt idx="8">
                    <c:v>7.2083503765416872E-3</c:v>
                  </c:pt>
                  <c:pt idx="9">
                    <c:v>1.8042223020474368E-2</c:v>
                  </c:pt>
                  <c:pt idx="10">
                    <c:v>6.3138266459294851E-2</c:v>
                  </c:pt>
                  <c:pt idx="11">
                    <c:v>4.0924486679102756E-2</c:v>
                  </c:pt>
                  <c:pt idx="12">
                    <c:v>5.9898547863100962E-2</c:v>
                  </c:pt>
                  <c:pt idx="13">
                    <c:v>5.697479037565556E-2</c:v>
                  </c:pt>
                  <c:pt idx="14">
                    <c:v>3.7111825897942572E-3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Aruandesse2016!$K$7:$K$57</c15:sqref>
                    </c15:fullRef>
                  </c:ext>
                </c:extLst>
                <c:f>(Aruandesse2016!$K$7:$K$8,Aruandesse2016!$K$10,Aruandesse2016!$K$12:$K$13,Aruandesse2016!$K$17,Aruandesse2016!$K$19,Aruandesse2016!$K$23:$K$24,Aruandesse2016!$K$32,Aruandesse2016!$K$39,Aruandesse2016!$K$42,Aruandesse2016!$K$44,Aruandesse2016!$K$47)</c:f>
                <c:numCache>
                  <c:formatCode>General</c:formatCode>
                  <c:ptCount val="14"/>
                  <c:pt idx="0">
                    <c:v>4.695191344111619E-3</c:v>
                  </c:pt>
                  <c:pt idx="1">
                    <c:v>1.2458991124336849E-2</c:v>
                  </c:pt>
                  <c:pt idx="2">
                    <c:v>4.8480234792268179E-3</c:v>
                  </c:pt>
                  <c:pt idx="3">
                    <c:v>1.2867234739514646E-2</c:v>
                  </c:pt>
                  <c:pt idx="4">
                    <c:v>1.0332669115386734E-2</c:v>
                  </c:pt>
                  <c:pt idx="5">
                    <c:v>4.5361157905994445E-2</c:v>
                  </c:pt>
                  <c:pt idx="6">
                    <c:v>2.9198494045960125E-3</c:v>
                  </c:pt>
                  <c:pt idx="7">
                    <c:v>4.3573905495242768E-3</c:v>
                  </c:pt>
                  <c:pt idx="8">
                    <c:v>4.7586741403909932E-3</c:v>
                  </c:pt>
                  <c:pt idx="9">
                    <c:v>6.2598086801123904E-3</c:v>
                  </c:pt>
                  <c:pt idx="10">
                    <c:v>1.1929821674808931E-2</c:v>
                  </c:pt>
                  <c:pt idx="11">
                    <c:v>1.6692517966418966E-2</c:v>
                  </c:pt>
                  <c:pt idx="12">
                    <c:v>1.127637176802887E-2</c:v>
                  </c:pt>
                  <c:pt idx="13">
                    <c:v>1.0690789146927651E-2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Aruandesse2016!$A$7:$C$57</c15:sqref>
                  </c15:fullRef>
                </c:ext>
              </c:extLst>
              <c:f>(Aruandesse2016!$A$7:$C$8,Aruandesse2016!$A$10:$C$10,Aruandesse2016!$A$12:$C$13,Aruandesse2016!$A$17:$C$17,Aruandesse2016!$A$19:$C$19,Aruandesse2016!$A$23:$C$24,Aruandesse2016!$A$32:$C$32,Aruandesse2016!$A$39:$C$39,Aruandesse2016!$A$42:$C$42,Aruandesse2016!$A$44:$C$44,Aruandesse2016!$A$47:$C$47)</c:f>
              <c:multiLvlStrCache>
                <c:ptCount val="14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Pärnu Haigla</c:v>
                  </c:pt>
                  <c:pt idx="4">
                    <c:v>keskH</c:v>
                  </c:pt>
                  <c:pt idx="5">
                    <c:v>Lõuna-Eesti Haigla</c:v>
                  </c:pt>
                  <c:pt idx="6">
                    <c:v>Narva Haigla</c:v>
                  </c:pt>
                  <c:pt idx="7">
                    <c:v>Viljandi Haigla</c:v>
                  </c:pt>
                  <c:pt idx="8">
                    <c:v>üldH</c:v>
                  </c:pt>
                  <c:pt idx="9">
                    <c:v>Jaanson &amp; Lääne OÜ</c:v>
                  </c:pt>
                  <c:pt idx="10">
                    <c:v>MPPK OÜ</c:v>
                  </c:pt>
                  <c:pt idx="11">
                    <c:v>OÜ Jaansoni Psühhiaatriakeskus</c:v>
                  </c:pt>
                  <c:pt idx="12">
                    <c:v>Psühhiaater Õie Vahing OÜ</c:v>
                  </c:pt>
                  <c:pt idx="13">
                    <c:v>Ruus Krista eraarst</c:v>
                  </c:pt>
                </c:lvl>
                <c:lvl>
                  <c:pt idx="0">
                    <c:v>Piirkondlikud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Aruandesse2016!$F$7:$F$57</c15:sqref>
                  </c15:fullRef>
                </c:ext>
              </c:extLst>
              <c:f>(Aruandesse2016!$F$7:$F$8,Aruandesse2016!$F$10,Aruandesse2016!$F$12:$F$13,Aruandesse2016!$F$17,Aruandesse2016!$F$19,Aruandesse2016!$F$23:$F$24,Aruandesse2016!$F$32,Aruandesse2016!$F$39,Aruandesse2016!$F$42,Aruandesse2016!$F$44,Aruandesse2016!$F$47)</c:f>
              <c:numCache>
                <c:formatCode>0%</c:formatCode>
                <c:ptCount val="14"/>
                <c:pt idx="0">
                  <c:v>2.3838630806845965E-2</c:v>
                </c:pt>
                <c:pt idx="1">
                  <c:v>5.7835820895522388E-2</c:v>
                </c:pt>
                <c:pt idx="2">
                  <c:v>3.219871205151794E-2</c:v>
                </c:pt>
                <c:pt idx="3">
                  <c:v>3.117505995203837E-2</c:v>
                </c:pt>
                <c:pt idx="4">
                  <c:v>2.5000000000000001E-2</c:v>
                </c:pt>
                <c:pt idx="5">
                  <c:v>0.1276595744680851</c:v>
                </c:pt>
                <c:pt idx="6">
                  <c:v>3.5460992907801418E-3</c:v>
                </c:pt>
                <c:pt idx="7">
                  <c:v>6.006006006006006E-3</c:v>
                </c:pt>
                <c:pt idx="8">
                  <c:v>1.3806706114398421E-2</c:v>
                </c:pt>
                <c:pt idx="9">
                  <c:v>9.4936708860759497E-3</c:v>
                </c:pt>
                <c:pt idx="10">
                  <c:v>1.4492753623188406E-2</c:v>
                </c:pt>
                <c:pt idx="11">
                  <c:v>2.7397260273972601E-2</c:v>
                </c:pt>
                <c:pt idx="12">
                  <c:v>1.3698630136986301E-2</c:v>
                </c:pt>
                <c:pt idx="13">
                  <c:v>1.2987012987012988E-2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Aruandesse2016!$F$15</c15:sqref>
                  <c15:invertIfNegative val="0"/>
                  <c15:bubble3D val="0"/>
                </c15:categoryFilterException>
                <c15:categoryFilterException>
                  <c15:sqref>Aruandesse2016!$F$20</c15:sqref>
                  <c15:spPr xmlns:c15="http://schemas.microsoft.com/office/drawing/2012/chart">
                    <a:solidFill>
                      <a:srgbClr val="62BB46"/>
                    </a:solidFill>
                    <a:ln>
                      <a:noFill/>
                    </a:ln>
                    <a:effectLst>
                      <a:outerShdw algn="ctr" rotWithShape="0">
                        <a:srgbClr val="5B9BD5"/>
                      </a:outerShdw>
                      <a:softEdge rad="0"/>
                    </a:effectLst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</a:sp3d>
                  </c15:spPr>
                  <c15:invertIfNegative val="0"/>
                  <c15:bubble3D val="0"/>
                </c15:categoryFilterException>
                <c15:categoryFilterException>
                  <c15:sqref>Aruandesse2016!$F$28</c15:sqref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6FD0-4B05-AA69-761FBA377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2016 raviasutuste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Aruandesse2016!$A$7:$C$57</c15:sqref>
                  </c15:fullRef>
                </c:ext>
              </c:extLst>
              <c:f>(Aruandesse2016!$A$7:$C$8,Aruandesse2016!$A$10:$C$10,Aruandesse2016!$A$12:$C$13,Aruandesse2016!$A$17:$C$17,Aruandesse2016!$A$19:$C$19,Aruandesse2016!$A$23:$C$24,Aruandesse2016!$A$32:$C$32,Aruandesse2016!$A$39:$C$39,Aruandesse2016!$A$42:$C$42,Aruandesse2016!$A$44:$C$44,Aruandesse2016!$A$47:$C$47)</c:f>
              <c:multiLvlStrCache>
                <c:ptCount val="14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Pärnu Haigla</c:v>
                  </c:pt>
                  <c:pt idx="4">
                    <c:v>keskH</c:v>
                  </c:pt>
                  <c:pt idx="5">
                    <c:v>Lõuna-Eesti Haigla</c:v>
                  </c:pt>
                  <c:pt idx="6">
                    <c:v>Narva Haigla</c:v>
                  </c:pt>
                  <c:pt idx="7">
                    <c:v>Viljandi Haigla</c:v>
                  </c:pt>
                  <c:pt idx="8">
                    <c:v>üldH</c:v>
                  </c:pt>
                  <c:pt idx="9">
                    <c:v>Jaanson &amp; Lääne OÜ</c:v>
                  </c:pt>
                  <c:pt idx="10">
                    <c:v>MPPK OÜ</c:v>
                  </c:pt>
                  <c:pt idx="11">
                    <c:v>OÜ Jaansoni Psühhiaatriakeskus</c:v>
                  </c:pt>
                  <c:pt idx="12">
                    <c:v>Psühhiaater Õie Vahing OÜ</c:v>
                  </c:pt>
                  <c:pt idx="13">
                    <c:v>Ruus Krista eraarst</c:v>
                  </c:pt>
                </c:lvl>
                <c:lvl>
                  <c:pt idx="0">
                    <c:v>Piirkondlikud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Aruandesse2016!$H$7:$H$57</c15:sqref>
                  </c15:fullRef>
                </c:ext>
              </c:extLst>
              <c:f>(Aruandesse2016!$H$7:$H$8,Aruandesse2016!$H$10,Aruandesse2016!$H$12:$H$13,Aruandesse2016!$H$17,Aruandesse2016!$H$19,Aruandesse2016!$H$23:$H$24,Aruandesse2016!$H$32,Aruandesse2016!$H$39,Aruandesse2016!$H$42,Aruandesse2016!$H$44,Aruandesse2016!$H$47)</c:f>
              <c:numCache>
                <c:formatCode>0.0%</c:formatCode>
                <c:ptCount val="14"/>
                <c:pt idx="0">
                  <c:v>2.1288904315631147E-2</c:v>
                </c:pt>
                <c:pt idx="1">
                  <c:v>2.1288904315631147E-2</c:v>
                </c:pt>
                <c:pt idx="2">
                  <c:v>2.1288904315631147E-2</c:v>
                </c:pt>
                <c:pt idx="3">
                  <c:v>2.1288904315631147E-2</c:v>
                </c:pt>
                <c:pt idx="4">
                  <c:v>2.1288904315631147E-2</c:v>
                </c:pt>
                <c:pt idx="5">
                  <c:v>2.1288904315631147E-2</c:v>
                </c:pt>
                <c:pt idx="6">
                  <c:v>2.1288904315631147E-2</c:v>
                </c:pt>
                <c:pt idx="7">
                  <c:v>2.1288904315631147E-2</c:v>
                </c:pt>
                <c:pt idx="8">
                  <c:v>2.1288904315631147E-2</c:v>
                </c:pt>
                <c:pt idx="9">
                  <c:v>2.1288904315631147E-2</c:v>
                </c:pt>
                <c:pt idx="10">
                  <c:v>2.1288904315631147E-2</c:v>
                </c:pt>
                <c:pt idx="11">
                  <c:v>2.1288904315631147E-2</c:v>
                </c:pt>
                <c:pt idx="12">
                  <c:v>2.1288904315631147E-2</c:v>
                </c:pt>
                <c:pt idx="13">
                  <c:v>2.1288904315631147E-2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FD0-4B05-AA69-761FBA377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0.1400000000000000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5.615711829124808E-2"/>
          <c:y val="0.89796159016708277"/>
          <c:w val="0.83428945989901748"/>
          <c:h val="8.0762999219692128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0603318652964991E-2"/>
          <c:y val="2.6822293223182945E-2"/>
          <c:w val="0.92402691042929974"/>
          <c:h val="0.5515147557774789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Aruandesse2016!$F$62</c:f>
              <c:strCache>
                <c:ptCount val="1"/>
                <c:pt idx="0">
                  <c:v>2016.a patsientide osakaal, kellel välja kirjutatud retseptide arv aastas on ≥4*,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E232-4BE6-97CB-7A414920314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CDF-488A-9A8B-2C0854BE815F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algn="ctr" rotWithShape="0">
                  <a:srgbClr val="5B9BD5"/>
                </a:outerShdw>
                <a:softEdge rad="0"/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DCDF-488A-9A8B-2C0854BE815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232-4BE6-97CB-7A414920314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428F-43B5-B3CD-846E8B821380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Aruandesse2016!$C$122:$C$172</c15:sqref>
                  </c15:fullRef>
                </c:ext>
              </c:extLst>
              <c:f>(Aruandesse2016!$C$128:$C$139,Aruandesse2016!$C$141:$C$144,Aruandesse2016!$C$146:$C$147,Aruandesse2016!$C$149:$C$150,Aruandesse2016!$C$152:$C$154,Aruandesse2016!$C$156:$C$169)</c:f>
              <c:strCache>
                <c:ptCount val="37"/>
                <c:pt idx="0">
                  <c:v>Aasa Kliinik OÜ</c:v>
                </c:pt>
                <c:pt idx="1">
                  <c:v>SA Põltsamaa Tervis</c:v>
                </c:pt>
                <c:pt idx="2">
                  <c:v>Kuressaare Haigla</c:v>
                </c:pt>
                <c:pt idx="3">
                  <c:v>Saaremaa Perenõuandla OÜ</c:v>
                </c:pt>
                <c:pt idx="4">
                  <c:v>Katrin Noorkõiv</c:v>
                </c:pt>
                <c:pt idx="5">
                  <c:v>Lõuna-Eesti Haigla</c:v>
                </c:pt>
                <c:pt idx="6">
                  <c:v>OÜ Jaansoni Psühhiaatriakeskus</c:v>
                </c:pt>
                <c:pt idx="7">
                  <c:v>Corrigo OÜ</c:v>
                </c:pt>
                <c:pt idx="8">
                  <c:v>Sensus Etc OÜ</c:v>
                </c:pt>
                <c:pt idx="9">
                  <c:v>Mari Viik OÜ</c:v>
                </c:pt>
                <c:pt idx="10">
                  <c:v>Jõgeva Haigla</c:v>
                </c:pt>
                <c:pt idx="11">
                  <c:v>Põhja-Eesti Regionaalhaigla</c:v>
                </c:pt>
                <c:pt idx="12">
                  <c:v>Valga Haigla</c:v>
                </c:pt>
                <c:pt idx="13">
                  <c:v>Raplamaa Haigla</c:v>
                </c:pt>
                <c:pt idx="14">
                  <c:v>Läänemaa Haigla</c:v>
                </c:pt>
                <c:pt idx="15">
                  <c:v>MPPK OÜ</c:v>
                </c:pt>
                <c:pt idx="16">
                  <c:v>Lääne-Tallinna Keskhaigla</c:v>
                </c:pt>
                <c:pt idx="17">
                  <c:v>Jaanson &amp; Lääne OÜ</c:v>
                </c:pt>
                <c:pt idx="18">
                  <c:v>Tiiu Valgemäe</c:v>
                </c:pt>
                <c:pt idx="19">
                  <c:v>Järvamaa Haigla</c:v>
                </c:pt>
                <c:pt idx="20">
                  <c:v>Pärnu Haigla</c:v>
                </c:pt>
                <c:pt idx="21">
                  <c:v>Viljandi Haigla</c:v>
                </c:pt>
                <c:pt idx="22">
                  <c:v>Tartu Ülikooli Kliinikum</c:v>
                </c:pt>
                <c:pt idx="23">
                  <c:v>Veronika Hermet OÜ</c:v>
                </c:pt>
                <c:pt idx="24">
                  <c:v>Põlva Haigla</c:v>
                </c:pt>
                <c:pt idx="25">
                  <c:v>Psühhiaater Õie Vahing OÜ</c:v>
                </c:pt>
                <c:pt idx="26">
                  <c:v>Medicum AS</c:v>
                </c:pt>
                <c:pt idx="27">
                  <c:v>Rüütli Psühhiaatrid OÜ</c:v>
                </c:pt>
                <c:pt idx="28">
                  <c:v>Ruus Krista eraarst</c:v>
                </c:pt>
                <c:pt idx="29">
                  <c:v>SA Ahtme Haigla</c:v>
                </c:pt>
                <c:pt idx="30">
                  <c:v>Ljudmilla Väre</c:v>
                </c:pt>
                <c:pt idx="31">
                  <c:v>Narva Haigla</c:v>
                </c:pt>
                <c:pt idx="32">
                  <c:v>Tallinna Lastehaigla</c:v>
                </c:pt>
                <c:pt idx="33">
                  <c:v>Märjamaa Haigla AS</c:v>
                </c:pt>
                <c:pt idx="34">
                  <c:v>Psühho-Konsultandid OÜ</c:v>
                </c:pt>
                <c:pt idx="35">
                  <c:v>E.G.U. Erapraksis OÜ</c:v>
                </c:pt>
                <c:pt idx="36">
                  <c:v>AARIKA OÜ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Aruandesse2016!$F$122:$F$172</c15:sqref>
                  </c15:fullRef>
                </c:ext>
              </c:extLst>
              <c:f>(Aruandesse2016!$F$128:$F$139,Aruandesse2016!$F$141:$F$144,Aruandesse2016!$F$146:$F$147,Aruandesse2016!$F$149:$F$150,Aruandesse2016!$F$152:$F$154,Aruandesse2016!$F$156:$F$169)</c:f>
              <c:numCache>
                <c:formatCode>0%</c:formatCode>
                <c:ptCount val="37"/>
                <c:pt idx="0">
                  <c:v>0.88888888888888884</c:v>
                </c:pt>
                <c:pt idx="1">
                  <c:v>0.87634408602150538</c:v>
                </c:pt>
                <c:pt idx="2">
                  <c:v>0.85074626865671643</c:v>
                </c:pt>
                <c:pt idx="3">
                  <c:v>0.8497109826589595</c:v>
                </c:pt>
                <c:pt idx="4">
                  <c:v>0.83720930232558144</c:v>
                </c:pt>
                <c:pt idx="5">
                  <c:v>0.83687943262411346</c:v>
                </c:pt>
                <c:pt idx="6">
                  <c:v>0.82876712328767121</c:v>
                </c:pt>
                <c:pt idx="7">
                  <c:v>0.82608695652173914</c:v>
                </c:pt>
                <c:pt idx="8">
                  <c:v>0.80952380952380953</c:v>
                </c:pt>
                <c:pt idx="9">
                  <c:v>0.80606060606060603</c:v>
                </c:pt>
                <c:pt idx="10">
                  <c:v>0.8</c:v>
                </c:pt>
                <c:pt idx="11">
                  <c:v>0.77995110024449876</c:v>
                </c:pt>
                <c:pt idx="12">
                  <c:v>0.7722772277227723</c:v>
                </c:pt>
                <c:pt idx="13">
                  <c:v>0.77094972067039103</c:v>
                </c:pt>
                <c:pt idx="14">
                  <c:v>0.76978417266187049</c:v>
                </c:pt>
                <c:pt idx="15">
                  <c:v>0.76811594202898548</c:v>
                </c:pt>
                <c:pt idx="16">
                  <c:v>0.75728155339805825</c:v>
                </c:pt>
                <c:pt idx="17">
                  <c:v>0.75632911392405067</c:v>
                </c:pt>
                <c:pt idx="18">
                  <c:v>0.75</c:v>
                </c:pt>
                <c:pt idx="19">
                  <c:v>0.75</c:v>
                </c:pt>
                <c:pt idx="20">
                  <c:v>0.74340527577937654</c:v>
                </c:pt>
                <c:pt idx="21">
                  <c:v>0.73273273273273276</c:v>
                </c:pt>
                <c:pt idx="22">
                  <c:v>0.73134328358208955</c:v>
                </c:pt>
                <c:pt idx="23">
                  <c:v>0.70370370370370372</c:v>
                </c:pt>
                <c:pt idx="24">
                  <c:v>0.68807339449541283</c:v>
                </c:pt>
                <c:pt idx="25">
                  <c:v>0.68493150684931503</c:v>
                </c:pt>
                <c:pt idx="26">
                  <c:v>0.68085106382978722</c:v>
                </c:pt>
                <c:pt idx="27">
                  <c:v>0.61904761904761907</c:v>
                </c:pt>
                <c:pt idx="28">
                  <c:v>0.59740259740259738</c:v>
                </c:pt>
                <c:pt idx="29">
                  <c:v>0.56569343065693434</c:v>
                </c:pt>
                <c:pt idx="30">
                  <c:v>0.56521739130434778</c:v>
                </c:pt>
                <c:pt idx="31">
                  <c:v>0.50709219858156029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Aruandesse2016!$F$125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>
                      <a:outerShdw algn="ctr" rotWithShape="0">
                        <a:srgbClr val="5B9BD5"/>
                      </a:outerShdw>
                    </a:effectLst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</a:sp3d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DCDF-488A-9A8B-2C0854BE8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6678032"/>
        <c:axId val="216677472"/>
      </c:barChart>
      <c:barChart>
        <c:barDir val="col"/>
        <c:grouping val="clustered"/>
        <c:varyColors val="0"/>
        <c:ser>
          <c:idx val="0"/>
          <c:order val="2"/>
          <c:tx>
            <c:strRef>
              <c:f>Aruandesse2016!$H$62</c:f>
              <c:strCache>
                <c:ptCount val="1"/>
                <c:pt idx="0">
                  <c:v>2016.a patsientide osakaal, kellel välja kirjutatud retseptide arv aastas on ≥4*ja kes on ka ≥4 retsepti välja ostnud, osakaal</c:v>
                </c:pt>
              </c:strCache>
            </c:strRef>
          </c:tx>
          <c:spPr>
            <a:solidFill>
              <a:srgbClr val="27BDBE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232-4BE6-97CB-7A414920314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232-4BE6-97CB-7A4149203140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Aruandesse2016!$C$122:$C$172</c15:sqref>
                  </c15:fullRef>
                </c:ext>
              </c:extLst>
              <c:f>(Aruandesse2016!$C$128:$C$139,Aruandesse2016!$C$141:$C$144,Aruandesse2016!$C$146:$C$147,Aruandesse2016!$C$149:$C$150,Aruandesse2016!$C$152:$C$154,Aruandesse2016!$C$156:$C$169)</c:f>
              <c:strCache>
                <c:ptCount val="37"/>
                <c:pt idx="0">
                  <c:v>Aasa Kliinik OÜ</c:v>
                </c:pt>
                <c:pt idx="1">
                  <c:v>SA Põltsamaa Tervis</c:v>
                </c:pt>
                <c:pt idx="2">
                  <c:v>Kuressaare Haigla</c:v>
                </c:pt>
                <c:pt idx="3">
                  <c:v>Saaremaa Perenõuandla OÜ</c:v>
                </c:pt>
                <c:pt idx="4">
                  <c:v>Katrin Noorkõiv</c:v>
                </c:pt>
                <c:pt idx="5">
                  <c:v>Lõuna-Eesti Haigla</c:v>
                </c:pt>
                <c:pt idx="6">
                  <c:v>OÜ Jaansoni Psühhiaatriakeskus</c:v>
                </c:pt>
                <c:pt idx="7">
                  <c:v>Corrigo OÜ</c:v>
                </c:pt>
                <c:pt idx="8">
                  <c:v>Sensus Etc OÜ</c:v>
                </c:pt>
                <c:pt idx="9">
                  <c:v>Mari Viik OÜ</c:v>
                </c:pt>
                <c:pt idx="10">
                  <c:v>Jõgeva Haigla</c:v>
                </c:pt>
                <c:pt idx="11">
                  <c:v>Põhja-Eesti Regionaalhaigla</c:v>
                </c:pt>
                <c:pt idx="12">
                  <c:v>Valga Haigla</c:v>
                </c:pt>
                <c:pt idx="13">
                  <c:v>Raplamaa Haigla</c:v>
                </c:pt>
                <c:pt idx="14">
                  <c:v>Läänemaa Haigla</c:v>
                </c:pt>
                <c:pt idx="15">
                  <c:v>MPPK OÜ</c:v>
                </c:pt>
                <c:pt idx="16">
                  <c:v>Lääne-Tallinna Keskhaigla</c:v>
                </c:pt>
                <c:pt idx="17">
                  <c:v>Jaanson &amp; Lääne OÜ</c:v>
                </c:pt>
                <c:pt idx="18">
                  <c:v>Tiiu Valgemäe</c:v>
                </c:pt>
                <c:pt idx="19">
                  <c:v>Järvamaa Haigla</c:v>
                </c:pt>
                <c:pt idx="20">
                  <c:v>Pärnu Haigla</c:v>
                </c:pt>
                <c:pt idx="21">
                  <c:v>Viljandi Haigla</c:v>
                </c:pt>
                <c:pt idx="22">
                  <c:v>Tartu Ülikooli Kliinikum</c:v>
                </c:pt>
                <c:pt idx="23">
                  <c:v>Veronika Hermet OÜ</c:v>
                </c:pt>
                <c:pt idx="24">
                  <c:v>Põlva Haigla</c:v>
                </c:pt>
                <c:pt idx="25">
                  <c:v>Psühhiaater Õie Vahing OÜ</c:v>
                </c:pt>
                <c:pt idx="26">
                  <c:v>Medicum AS</c:v>
                </c:pt>
                <c:pt idx="27">
                  <c:v>Rüütli Psühhiaatrid OÜ</c:v>
                </c:pt>
                <c:pt idx="28">
                  <c:v>Ruus Krista eraarst</c:v>
                </c:pt>
                <c:pt idx="29">
                  <c:v>SA Ahtme Haigla</c:v>
                </c:pt>
                <c:pt idx="30">
                  <c:v>Ljudmilla Väre</c:v>
                </c:pt>
                <c:pt idx="31">
                  <c:v>Narva Haigla</c:v>
                </c:pt>
                <c:pt idx="32">
                  <c:v>Tallinna Lastehaigla</c:v>
                </c:pt>
                <c:pt idx="33">
                  <c:v>Märjamaa Haigla AS</c:v>
                </c:pt>
                <c:pt idx="34">
                  <c:v>Psühho-Konsultandid OÜ</c:v>
                </c:pt>
                <c:pt idx="35">
                  <c:v>E.G.U. Erapraksis OÜ</c:v>
                </c:pt>
                <c:pt idx="36">
                  <c:v>AARIKA OÜ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Aruandesse2016!$H$122:$H$172</c15:sqref>
                  </c15:fullRef>
                </c:ext>
              </c:extLst>
              <c:f>(Aruandesse2016!$H$128:$H$139,Aruandesse2016!$H$141:$H$144,Aruandesse2016!$H$146:$H$147,Aruandesse2016!$H$149:$H$150,Aruandesse2016!$H$152:$H$154,Aruandesse2016!$H$156:$H$169)</c:f>
              <c:numCache>
                <c:formatCode>0%</c:formatCode>
                <c:ptCount val="37"/>
                <c:pt idx="0">
                  <c:v>0.88888888888888884</c:v>
                </c:pt>
                <c:pt idx="1">
                  <c:v>0.84408602150537637</c:v>
                </c:pt>
                <c:pt idx="2">
                  <c:v>0.79104477611940294</c:v>
                </c:pt>
                <c:pt idx="3">
                  <c:v>0.82080924855491333</c:v>
                </c:pt>
                <c:pt idx="4">
                  <c:v>0.79069767441860461</c:v>
                </c:pt>
                <c:pt idx="5">
                  <c:v>0.79432624113475181</c:v>
                </c:pt>
                <c:pt idx="6">
                  <c:v>0.76027397260273977</c:v>
                </c:pt>
                <c:pt idx="7">
                  <c:v>0.82608695652173914</c:v>
                </c:pt>
                <c:pt idx="8">
                  <c:v>0.76190476190476186</c:v>
                </c:pt>
                <c:pt idx="9">
                  <c:v>0.75757575757575757</c:v>
                </c:pt>
                <c:pt idx="10">
                  <c:v>0.66666666666666663</c:v>
                </c:pt>
                <c:pt idx="11">
                  <c:v>0.70996332518337413</c:v>
                </c:pt>
                <c:pt idx="12">
                  <c:v>0.71287128712871284</c:v>
                </c:pt>
                <c:pt idx="13">
                  <c:v>0.7039106145251397</c:v>
                </c:pt>
                <c:pt idx="14">
                  <c:v>0.72661870503597126</c:v>
                </c:pt>
                <c:pt idx="15">
                  <c:v>0.75362318840579712</c:v>
                </c:pt>
                <c:pt idx="16">
                  <c:v>0.68932038834951459</c:v>
                </c:pt>
                <c:pt idx="17">
                  <c:v>0.680379746835443</c:v>
                </c:pt>
                <c:pt idx="18">
                  <c:v>0.75</c:v>
                </c:pt>
                <c:pt idx="19">
                  <c:v>0.68181818181818177</c:v>
                </c:pt>
                <c:pt idx="20">
                  <c:v>0.69064748201438853</c:v>
                </c:pt>
                <c:pt idx="21">
                  <c:v>0.65465465465465467</c:v>
                </c:pt>
                <c:pt idx="22">
                  <c:v>0.66324626865671643</c:v>
                </c:pt>
                <c:pt idx="23">
                  <c:v>0.53703703703703709</c:v>
                </c:pt>
                <c:pt idx="24">
                  <c:v>0.67889908256880738</c:v>
                </c:pt>
                <c:pt idx="25">
                  <c:v>0.64383561643835618</c:v>
                </c:pt>
                <c:pt idx="26">
                  <c:v>0.63829787234042556</c:v>
                </c:pt>
                <c:pt idx="27">
                  <c:v>0.5714285714285714</c:v>
                </c:pt>
                <c:pt idx="28">
                  <c:v>0.59740259740259738</c:v>
                </c:pt>
                <c:pt idx="29">
                  <c:v>0.48722627737226276</c:v>
                </c:pt>
                <c:pt idx="30">
                  <c:v>0.56521739130434778</c:v>
                </c:pt>
                <c:pt idx="31">
                  <c:v>0.42198581560283688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0.4</c:v>
                </c:pt>
                <c:pt idx="36">
                  <c:v>0.33333333333333331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Aruandesse2016!$H$125</c15:sqref>
                  <c15:spPr xmlns:c15="http://schemas.microsoft.com/office/drawing/2012/chart">
                    <a:solidFill>
                      <a:srgbClr val="27BDBE">
                        <a:alpha val="60000"/>
                      </a:srgbClr>
                    </a:solidFill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52-DCDF-488A-9A8B-2C0854BE8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01867440"/>
        <c:axId val="1889542608"/>
      </c:barChart>
      <c:lineChart>
        <c:grouping val="standard"/>
        <c:varyColors val="0"/>
        <c:ser>
          <c:idx val="2"/>
          <c:order val="1"/>
          <c:tx>
            <c:v>2016 raviasutuste keskmine, kui retseptide arv ≥4 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Aruandesse2016!$C$122:$C$172</c15:sqref>
                  </c15:fullRef>
                </c:ext>
              </c:extLst>
              <c:f>(Aruandesse2016!$C$128:$C$139,Aruandesse2016!$C$141:$C$144,Aruandesse2016!$C$146:$C$147,Aruandesse2016!$C$149:$C$150,Aruandesse2016!$C$152:$C$154,Aruandesse2016!$C$156:$C$169)</c:f>
              <c:strCache>
                <c:ptCount val="37"/>
                <c:pt idx="0">
                  <c:v>Aasa Kliinik OÜ</c:v>
                </c:pt>
                <c:pt idx="1">
                  <c:v>SA Põltsamaa Tervis</c:v>
                </c:pt>
                <c:pt idx="2">
                  <c:v>Kuressaare Haigla</c:v>
                </c:pt>
                <c:pt idx="3">
                  <c:v>Saaremaa Perenõuandla OÜ</c:v>
                </c:pt>
                <c:pt idx="4">
                  <c:v>Katrin Noorkõiv</c:v>
                </c:pt>
                <c:pt idx="5">
                  <c:v>Lõuna-Eesti Haigla</c:v>
                </c:pt>
                <c:pt idx="6">
                  <c:v>OÜ Jaansoni Psühhiaatriakeskus</c:v>
                </c:pt>
                <c:pt idx="7">
                  <c:v>Corrigo OÜ</c:v>
                </c:pt>
                <c:pt idx="8">
                  <c:v>Sensus Etc OÜ</c:v>
                </c:pt>
                <c:pt idx="9">
                  <c:v>Mari Viik OÜ</c:v>
                </c:pt>
                <c:pt idx="10">
                  <c:v>Jõgeva Haigla</c:v>
                </c:pt>
                <c:pt idx="11">
                  <c:v>Põhja-Eesti Regionaalhaigla</c:v>
                </c:pt>
                <c:pt idx="12">
                  <c:v>Valga Haigla</c:v>
                </c:pt>
                <c:pt idx="13">
                  <c:v>Raplamaa Haigla</c:v>
                </c:pt>
                <c:pt idx="14">
                  <c:v>Läänemaa Haigla</c:v>
                </c:pt>
                <c:pt idx="15">
                  <c:v>MPPK OÜ</c:v>
                </c:pt>
                <c:pt idx="16">
                  <c:v>Lääne-Tallinna Keskhaigla</c:v>
                </c:pt>
                <c:pt idx="17">
                  <c:v>Jaanson &amp; Lääne OÜ</c:v>
                </c:pt>
                <c:pt idx="18">
                  <c:v>Tiiu Valgemäe</c:v>
                </c:pt>
                <c:pt idx="19">
                  <c:v>Järvamaa Haigla</c:v>
                </c:pt>
                <c:pt idx="20">
                  <c:v>Pärnu Haigla</c:v>
                </c:pt>
                <c:pt idx="21">
                  <c:v>Viljandi Haigla</c:v>
                </c:pt>
                <c:pt idx="22">
                  <c:v>Tartu Ülikooli Kliinikum</c:v>
                </c:pt>
                <c:pt idx="23">
                  <c:v>Veronika Hermet OÜ</c:v>
                </c:pt>
                <c:pt idx="24">
                  <c:v>Põlva Haigla</c:v>
                </c:pt>
                <c:pt idx="25">
                  <c:v>Psühhiaater Õie Vahing OÜ</c:v>
                </c:pt>
                <c:pt idx="26">
                  <c:v>Medicum AS</c:v>
                </c:pt>
                <c:pt idx="27">
                  <c:v>Rüütli Psühhiaatrid OÜ</c:v>
                </c:pt>
                <c:pt idx="28">
                  <c:v>Ruus Krista eraarst</c:v>
                </c:pt>
                <c:pt idx="29">
                  <c:v>SA Ahtme Haigla</c:v>
                </c:pt>
                <c:pt idx="30">
                  <c:v>Ljudmilla Väre</c:v>
                </c:pt>
                <c:pt idx="31">
                  <c:v>Narva Haigla</c:v>
                </c:pt>
                <c:pt idx="32">
                  <c:v>Tallinna Lastehaigla</c:v>
                </c:pt>
                <c:pt idx="33">
                  <c:v>Märjamaa Haigla AS</c:v>
                </c:pt>
                <c:pt idx="34">
                  <c:v>Psühho-Konsultandid OÜ</c:v>
                </c:pt>
                <c:pt idx="35">
                  <c:v>E.G.U. Erapraksis OÜ</c:v>
                </c:pt>
                <c:pt idx="36">
                  <c:v>AARIKA OÜ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Aruandesse2016!$I$66:$I$116</c15:sqref>
                  </c15:fullRef>
                </c:ext>
              </c:extLst>
              <c:f>(Aruandesse2016!$I$72:$I$83,Aruandesse2016!$I$85:$I$88,Aruandesse2016!$I$90:$I$91,Aruandesse2016!$I$93:$I$94,Aruandesse2016!$I$96:$I$98,Aruandesse2016!$I$100:$I$113)</c:f>
              <c:numCache>
                <c:formatCode>0%</c:formatCode>
                <c:ptCount val="37"/>
                <c:pt idx="0">
                  <c:v>0.74777276408654403</c:v>
                </c:pt>
                <c:pt idx="1">
                  <c:v>0.74777276408654403</c:v>
                </c:pt>
                <c:pt idx="2">
                  <c:v>0.74777276408654403</c:v>
                </c:pt>
                <c:pt idx="3">
                  <c:v>0.74777276408654403</c:v>
                </c:pt>
                <c:pt idx="4">
                  <c:v>0.74777276408654403</c:v>
                </c:pt>
                <c:pt idx="5">
                  <c:v>0.74777276408654403</c:v>
                </c:pt>
                <c:pt idx="6">
                  <c:v>0.74777276408654403</c:v>
                </c:pt>
                <c:pt idx="7">
                  <c:v>0.74777276408654403</c:v>
                </c:pt>
                <c:pt idx="8">
                  <c:v>0.74777276408654403</c:v>
                </c:pt>
                <c:pt idx="9">
                  <c:v>0.74777276408654403</c:v>
                </c:pt>
                <c:pt idx="10">
                  <c:v>0.74777276408654403</c:v>
                </c:pt>
                <c:pt idx="11">
                  <c:v>0.74777276408654403</c:v>
                </c:pt>
                <c:pt idx="12">
                  <c:v>0.74777276408654403</c:v>
                </c:pt>
                <c:pt idx="13">
                  <c:v>0.74777276408654403</c:v>
                </c:pt>
                <c:pt idx="14">
                  <c:v>0.74777276408654403</c:v>
                </c:pt>
                <c:pt idx="15">
                  <c:v>0.74777276408654403</c:v>
                </c:pt>
                <c:pt idx="16">
                  <c:v>0.74777276408654403</c:v>
                </c:pt>
                <c:pt idx="17">
                  <c:v>0.74777276408654403</c:v>
                </c:pt>
                <c:pt idx="18">
                  <c:v>0.74777276408654403</c:v>
                </c:pt>
                <c:pt idx="19">
                  <c:v>0.74777276408654403</c:v>
                </c:pt>
                <c:pt idx="20">
                  <c:v>0.74777276408654403</c:v>
                </c:pt>
                <c:pt idx="21">
                  <c:v>0.74777276408654403</c:v>
                </c:pt>
                <c:pt idx="22">
                  <c:v>0.74777276408654403</c:v>
                </c:pt>
                <c:pt idx="23">
                  <c:v>0.74777276408654403</c:v>
                </c:pt>
                <c:pt idx="24">
                  <c:v>0.74777276408654403</c:v>
                </c:pt>
                <c:pt idx="25">
                  <c:v>0.74777276408654403</c:v>
                </c:pt>
                <c:pt idx="26">
                  <c:v>0.74777276408654403</c:v>
                </c:pt>
                <c:pt idx="27">
                  <c:v>0.74777276408654403</c:v>
                </c:pt>
                <c:pt idx="28">
                  <c:v>0.74777276408654403</c:v>
                </c:pt>
                <c:pt idx="29">
                  <c:v>0.74777276408654403</c:v>
                </c:pt>
                <c:pt idx="30">
                  <c:v>0.74777276408654403</c:v>
                </c:pt>
                <c:pt idx="31">
                  <c:v>0.74777276408654403</c:v>
                </c:pt>
                <c:pt idx="32">
                  <c:v>0.74777276408654403</c:v>
                </c:pt>
                <c:pt idx="33">
                  <c:v>0.74777276408654403</c:v>
                </c:pt>
                <c:pt idx="34">
                  <c:v>0.74777276408654403</c:v>
                </c:pt>
                <c:pt idx="35">
                  <c:v>0.74777276408654403</c:v>
                </c:pt>
                <c:pt idx="36">
                  <c:v>0.74777276408654403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CDF-488A-9A8B-2C0854BE815F}"/>
            </c:ext>
          </c:extLst>
        </c:ser>
        <c:ser>
          <c:idx val="1"/>
          <c:order val="3"/>
          <c:tx>
            <c:v>2016 raviasutuste keskmine, kui retseptide arv ≥4 ja välja ostetud ≥4 retsepti</c:v>
          </c:tx>
          <c:spPr>
            <a:ln>
              <a:solidFill>
                <a:srgbClr val="FF7C8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Aruandesse2016!$C$122:$C$172</c15:sqref>
                  </c15:fullRef>
                </c:ext>
              </c:extLst>
              <c:f>(Aruandesse2016!$C$128:$C$139,Aruandesse2016!$C$141:$C$144,Aruandesse2016!$C$146:$C$147,Aruandesse2016!$C$149:$C$150,Aruandesse2016!$C$152:$C$154,Aruandesse2016!$C$156:$C$169)</c:f>
              <c:strCache>
                <c:ptCount val="37"/>
                <c:pt idx="0">
                  <c:v>Aasa Kliinik OÜ</c:v>
                </c:pt>
                <c:pt idx="1">
                  <c:v>SA Põltsamaa Tervis</c:v>
                </c:pt>
                <c:pt idx="2">
                  <c:v>Kuressaare Haigla</c:v>
                </c:pt>
                <c:pt idx="3">
                  <c:v>Saaremaa Perenõuandla OÜ</c:v>
                </c:pt>
                <c:pt idx="4">
                  <c:v>Katrin Noorkõiv</c:v>
                </c:pt>
                <c:pt idx="5">
                  <c:v>Lõuna-Eesti Haigla</c:v>
                </c:pt>
                <c:pt idx="6">
                  <c:v>OÜ Jaansoni Psühhiaatriakeskus</c:v>
                </c:pt>
                <c:pt idx="7">
                  <c:v>Corrigo OÜ</c:v>
                </c:pt>
                <c:pt idx="8">
                  <c:v>Sensus Etc OÜ</c:v>
                </c:pt>
                <c:pt idx="9">
                  <c:v>Mari Viik OÜ</c:v>
                </c:pt>
                <c:pt idx="10">
                  <c:v>Jõgeva Haigla</c:v>
                </c:pt>
                <c:pt idx="11">
                  <c:v>Põhja-Eesti Regionaalhaigla</c:v>
                </c:pt>
                <c:pt idx="12">
                  <c:v>Valga Haigla</c:v>
                </c:pt>
                <c:pt idx="13">
                  <c:v>Raplamaa Haigla</c:v>
                </c:pt>
                <c:pt idx="14">
                  <c:v>Läänemaa Haigla</c:v>
                </c:pt>
                <c:pt idx="15">
                  <c:v>MPPK OÜ</c:v>
                </c:pt>
                <c:pt idx="16">
                  <c:v>Lääne-Tallinna Keskhaigla</c:v>
                </c:pt>
                <c:pt idx="17">
                  <c:v>Jaanson &amp; Lääne OÜ</c:v>
                </c:pt>
                <c:pt idx="18">
                  <c:v>Tiiu Valgemäe</c:v>
                </c:pt>
                <c:pt idx="19">
                  <c:v>Järvamaa Haigla</c:v>
                </c:pt>
                <c:pt idx="20">
                  <c:v>Pärnu Haigla</c:v>
                </c:pt>
                <c:pt idx="21">
                  <c:v>Viljandi Haigla</c:v>
                </c:pt>
                <c:pt idx="22">
                  <c:v>Tartu Ülikooli Kliinikum</c:v>
                </c:pt>
                <c:pt idx="23">
                  <c:v>Veronika Hermet OÜ</c:v>
                </c:pt>
                <c:pt idx="24">
                  <c:v>Põlva Haigla</c:v>
                </c:pt>
                <c:pt idx="25">
                  <c:v>Psühhiaater Õie Vahing OÜ</c:v>
                </c:pt>
                <c:pt idx="26">
                  <c:v>Medicum AS</c:v>
                </c:pt>
                <c:pt idx="27">
                  <c:v>Rüütli Psühhiaatrid OÜ</c:v>
                </c:pt>
                <c:pt idx="28">
                  <c:v>Ruus Krista eraarst</c:v>
                </c:pt>
                <c:pt idx="29">
                  <c:v>SA Ahtme Haigla</c:v>
                </c:pt>
                <c:pt idx="30">
                  <c:v>Ljudmilla Väre</c:v>
                </c:pt>
                <c:pt idx="31">
                  <c:v>Narva Haigla</c:v>
                </c:pt>
                <c:pt idx="32">
                  <c:v>Tallinna Lastehaigla</c:v>
                </c:pt>
                <c:pt idx="33">
                  <c:v>Märjamaa Haigla AS</c:v>
                </c:pt>
                <c:pt idx="34">
                  <c:v>Psühho-Konsultandid OÜ</c:v>
                </c:pt>
                <c:pt idx="35">
                  <c:v>E.G.U. Erapraksis OÜ</c:v>
                </c:pt>
                <c:pt idx="36">
                  <c:v>AARIKA OÜ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Aruandesse2016!$J$66:$J$116</c15:sqref>
                  </c15:fullRef>
                </c:ext>
              </c:extLst>
              <c:f>(Aruandesse2016!$J$72:$J$83,Aruandesse2016!$J$85:$J$88,Aruandesse2016!$J$90:$J$91,Aruandesse2016!$J$93:$J$94,Aruandesse2016!$J$96:$J$98,Aruandesse2016!$J$100:$J$113)</c:f>
              <c:numCache>
                <c:formatCode>0%</c:formatCode>
                <c:ptCount val="37"/>
                <c:pt idx="0">
                  <c:v>0.68344324887191943</c:v>
                </c:pt>
                <c:pt idx="1">
                  <c:v>0.68344324887191943</c:v>
                </c:pt>
                <c:pt idx="2">
                  <c:v>0.68344324887191943</c:v>
                </c:pt>
                <c:pt idx="3">
                  <c:v>0.68344324887191943</c:v>
                </c:pt>
                <c:pt idx="4">
                  <c:v>0.68344324887191943</c:v>
                </c:pt>
                <c:pt idx="5">
                  <c:v>0.68344324887191943</c:v>
                </c:pt>
                <c:pt idx="6">
                  <c:v>0.68344324887191943</c:v>
                </c:pt>
                <c:pt idx="7">
                  <c:v>0.68344324887191943</c:v>
                </c:pt>
                <c:pt idx="8">
                  <c:v>0.68344324887191943</c:v>
                </c:pt>
                <c:pt idx="9">
                  <c:v>0.68344324887191943</c:v>
                </c:pt>
                <c:pt idx="10">
                  <c:v>0.68344324887191943</c:v>
                </c:pt>
                <c:pt idx="11">
                  <c:v>0.68344324887191943</c:v>
                </c:pt>
                <c:pt idx="12">
                  <c:v>0.68344324887191943</c:v>
                </c:pt>
                <c:pt idx="13">
                  <c:v>0.68344324887191943</c:v>
                </c:pt>
                <c:pt idx="14">
                  <c:v>0.68344324887191943</c:v>
                </c:pt>
                <c:pt idx="15">
                  <c:v>0.68344324887191943</c:v>
                </c:pt>
                <c:pt idx="16">
                  <c:v>0.68344324887191943</c:v>
                </c:pt>
                <c:pt idx="17">
                  <c:v>0.68344324887191943</c:v>
                </c:pt>
                <c:pt idx="18">
                  <c:v>0.68344324887191943</c:v>
                </c:pt>
                <c:pt idx="19">
                  <c:v>0.68344324887191943</c:v>
                </c:pt>
                <c:pt idx="20">
                  <c:v>0.68344324887191943</c:v>
                </c:pt>
                <c:pt idx="21">
                  <c:v>0.68344324887191943</c:v>
                </c:pt>
                <c:pt idx="22">
                  <c:v>0.68344324887191943</c:v>
                </c:pt>
                <c:pt idx="23">
                  <c:v>0.68344324887191943</c:v>
                </c:pt>
                <c:pt idx="24">
                  <c:v>0.68344324887191943</c:v>
                </c:pt>
                <c:pt idx="25">
                  <c:v>0.68344324887191943</c:v>
                </c:pt>
                <c:pt idx="26">
                  <c:v>0.68344324887191943</c:v>
                </c:pt>
                <c:pt idx="27">
                  <c:v>0.68344324887191943</c:v>
                </c:pt>
                <c:pt idx="28">
                  <c:v>0.68344324887191943</c:v>
                </c:pt>
                <c:pt idx="29">
                  <c:v>0.68344324887191943</c:v>
                </c:pt>
                <c:pt idx="30">
                  <c:v>0.68344324887191943</c:v>
                </c:pt>
                <c:pt idx="31">
                  <c:v>0.68344324887191943</c:v>
                </c:pt>
                <c:pt idx="32">
                  <c:v>0.68344324887191943</c:v>
                </c:pt>
                <c:pt idx="33">
                  <c:v>0.68344324887191943</c:v>
                </c:pt>
                <c:pt idx="34">
                  <c:v>0.68344324887191943</c:v>
                </c:pt>
                <c:pt idx="35">
                  <c:v>0.68344324887191943</c:v>
                </c:pt>
                <c:pt idx="36">
                  <c:v>0.68344324887191943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DCDF-488A-9A8B-2C0854BE8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  <c:valAx>
        <c:axId val="1889542608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crossAx val="2001867440"/>
        <c:crosses val="max"/>
        <c:crossBetween val="between"/>
      </c:valAx>
      <c:catAx>
        <c:axId val="200186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8954260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5.615711829124808E-2"/>
          <c:y val="0.84418326707770708"/>
          <c:w val="0.88891926750074024"/>
          <c:h val="0.15520520991899656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28575</xdr:colOff>
      <xdr:row>30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5514975" cy="58769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4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Skisofreeniahaiged, kes kasutavad antipsühhootilist ravi haiglaväliselt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Skisofreeniahaiged, kellele on välja kirjutatud Y1 ja kes kasutavad haiglaväliselt Y2 (on retseptid välja ostnud või käivad depooravimit süstimas) antipsühhootilist toetusravi.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Arve algus: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01.01.–31.12.2018</a:t>
          </a:r>
        </a:p>
        <a:p>
          <a:pPr algn="l"/>
          <a:r>
            <a:rPr lang="et-EE" sz="1200" u="sng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Põhidiagnoos</a:t>
          </a:r>
          <a:r>
            <a:rPr lang="et-EE" sz="1200" u="none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F20–F29</a:t>
          </a:r>
        </a:p>
        <a:p>
          <a:pPr algn="l"/>
          <a:r>
            <a:rPr lang="et-EE" sz="1200" u="sng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Psühhiaatriline</a:t>
          </a:r>
          <a:r>
            <a:rPr lang="et-EE" sz="1200" u="sng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raviteenus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</a:t>
          </a:r>
        </a:p>
        <a:p>
          <a:pPr algn="l"/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psühhiaater: 3004, 3031, 3032, 3033, 3100;</a:t>
          </a:r>
        </a:p>
        <a:p>
          <a:pPr algn="l"/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vaimse tervise õde: 3015.</a:t>
          </a:r>
        </a:p>
        <a:p>
          <a:pPr algn="l"/>
          <a:r>
            <a:rPr lang="et-EE" sz="1200" u="none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Statsionaarne ravi: 2065, 2058, 2060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sng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Antipsühootilise raviarve algus:</a:t>
          </a:r>
          <a:r>
            <a:rPr lang="et-EE" sz="1200" u="none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01.01.2018–31.12.2019</a:t>
          </a:r>
        </a:p>
        <a:p>
          <a:pPr algn="l"/>
          <a:r>
            <a:rPr lang="et-EE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 süstitava tüüpilise antipsühhootikumi depoovormiga, 4-nädalane ravikuur (TTL 219R) vähemalt kaheksa korda.</a:t>
          </a:r>
        </a:p>
        <a:p>
          <a:pPr algn="l"/>
          <a:r>
            <a:rPr lang="et-EE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 süstitava atüüpilise antipsühhootikumi depoovormiga, 4-nädalane ravikuur (TTL 492R) vähemalt kaheksa korda.</a:t>
          </a:r>
        </a:p>
        <a:p>
          <a:pPr algn="l"/>
          <a:r>
            <a:rPr lang="et-EE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Antipsühhootiline ravi ATC koodiga N05AA, N05AB, N05AC, N05Ad, N05AE, N05AF, N05AG, N05AH, N05AL, N05AX vähemalt 4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retsepti või rohkem.</a:t>
          </a:r>
        </a:p>
        <a:p>
          <a:pPr algn="l"/>
          <a:endParaRPr lang="et-EE" sz="1200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skisofreeniahaigeid, kellele on väljakirjutatud antipsühhootiline toetusravi ja kes kasutavad haiglaväliselt antipsühhootilist toetusravi.</a:t>
          </a:r>
        </a:p>
        <a:p>
          <a:pPr algn="l"/>
          <a:r>
            <a:rPr lang="et-EE" sz="1200" b="1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Sisse arvatud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Kõik jooksva aasta vältel psühhiaatri või õe vastuvõtul käinud F2 patsiendid, kes on saanud aasta jooksul alates aasta esimesest </a:t>
          </a:r>
          <a:r>
            <a:rPr lang="et-EE" sz="1200" u="sng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psühhiaatrilise raviteenuse</a:t>
          </a:r>
          <a:r>
            <a:rPr lang="et-EE" sz="1200" u="none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raviarve 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lõpust vähemalt 8 korda 219R või 429R teenust või vähemalt 4 retsepti.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489584</xdr:colOff>
      <xdr:row>5</xdr:row>
      <xdr:rowOff>629128</xdr:rowOff>
    </xdr:from>
    <xdr:to>
      <xdr:col>15</xdr:col>
      <xdr:colOff>17144</xdr:colOff>
      <xdr:row>47</xdr:row>
      <xdr:rowOff>82869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485253-2A5A-4A11-A7B4-E52397F964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513715</xdr:colOff>
      <xdr:row>71</xdr:row>
      <xdr:rowOff>123189</xdr:rowOff>
    </xdr:from>
    <xdr:to>
      <xdr:col>18</xdr:col>
      <xdr:colOff>525621</xdr:colOff>
      <xdr:row>114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6047C24-71B6-464E-997F-CE53DCA3B3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304799</xdr:colOff>
      <xdr:row>2</xdr:row>
      <xdr:rowOff>97633</xdr:rowOff>
    </xdr:from>
    <xdr:to>
      <xdr:col>16</xdr:col>
      <xdr:colOff>76199</xdr:colOff>
      <xdr:row>41</xdr:row>
      <xdr:rowOff>100014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2E8538-FD0B-4451-98EC-DE1EF3D9FB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2540</xdr:colOff>
      <xdr:row>74</xdr:row>
      <xdr:rowOff>51434</xdr:rowOff>
    </xdr:from>
    <xdr:to>
      <xdr:col>27</xdr:col>
      <xdr:colOff>488950</xdr:colOff>
      <xdr:row>113</xdr:row>
      <xdr:rowOff>10159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2867F2-7E71-487B-8B62-8C14A19B45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180974</xdr:rowOff>
    </xdr:from>
    <xdr:to>
      <xdr:col>9</xdr:col>
      <xdr:colOff>26670</xdr:colOff>
      <xdr:row>34</xdr:row>
      <xdr:rowOff>133349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AD7634B-420B-4421-ABB6-48C3EDB5AD0E}"/>
            </a:ext>
          </a:extLst>
        </xdr:cNvPr>
        <xdr:cNvSpPr/>
      </xdr:nvSpPr>
      <xdr:spPr>
        <a:xfrm>
          <a:off x="0" y="180974"/>
          <a:ext cx="5513070" cy="61055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4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Skisofreeniahaiged, kes kasutavad antipsühhootilist ravi haiglaväliselt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Skisofreeniahaiged, kellele on välja kirjutatud Y1 ja kes kasutavad haiglaväliselt Y2 (on retseptid välja ostnud või käivad depooravimit süstimas) antipsühhootilist toetusravi.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Arve algus: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01.01.-31.12.2016</a:t>
          </a:r>
        </a:p>
        <a:p>
          <a:pPr algn="l"/>
          <a:r>
            <a:rPr lang="et-EE" sz="1200" u="sng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Põhidiagnoos</a:t>
          </a:r>
          <a:r>
            <a:rPr lang="et-EE" sz="1200" u="none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F20-F29</a:t>
          </a:r>
        </a:p>
        <a:p>
          <a:pPr algn="l"/>
          <a:r>
            <a:rPr lang="et-EE" sz="1200" u="sng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Psühhiaatriline</a:t>
          </a:r>
          <a:r>
            <a:rPr lang="et-EE" sz="1200" u="sng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raviteenus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</a:t>
          </a:r>
        </a:p>
        <a:p>
          <a:pPr algn="l"/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psühhiaater: 3004, 3031, 3032, 3033, 3100;</a:t>
          </a:r>
        </a:p>
        <a:p>
          <a:pPr algn="l"/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vaimse tervise õde: 3015.</a:t>
          </a:r>
        </a:p>
        <a:p>
          <a:pPr algn="l"/>
          <a:r>
            <a:rPr lang="et-EE" sz="1200" u="none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Statsionaarne ravi: 2065, 2058, 2060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sng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Antipsühootilise raviarve algus:</a:t>
          </a:r>
          <a:r>
            <a:rPr lang="et-EE" sz="1200" u="none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01.01.2016 - 31.12.2017</a:t>
          </a:r>
        </a:p>
        <a:p>
          <a:pPr algn="l"/>
          <a:r>
            <a:rPr lang="et-EE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 süstitava tüüpilise antipsühhootikumi depoovormiga, 4-nädalane ravikuur (TTL 219R) vähemalt kaheksa korda.</a:t>
          </a:r>
        </a:p>
        <a:p>
          <a:pPr algn="l"/>
          <a:r>
            <a:rPr lang="et-EE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 süstitava atüüpilise antipsühhootikumi depoovormiga, 4-nädalane ravikuur (TTL 492R) vähemalt kaheksa korda.</a:t>
          </a:r>
        </a:p>
        <a:p>
          <a:pPr algn="l"/>
          <a:r>
            <a:rPr lang="et-EE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Antipsühhootiline ravi ATC koodiga N05AA, N05AB, N05AC, N05Ad, N05AE, N05AF, N05AG, N05AH, N05AL, N05AX vähemalt 4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retsepti või rohkem.</a:t>
          </a:r>
        </a:p>
        <a:p>
          <a:pPr algn="l"/>
          <a:endParaRPr lang="et-EE" sz="1200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skisofreeniahaigeid, kellele on väljakirjutatud antipsühhootiline toetusravi ja kes kasutavad haiglaväliselt antipsühhootilist toetusravi.</a:t>
          </a:r>
        </a:p>
        <a:p>
          <a:pPr algn="l"/>
          <a:r>
            <a:rPr lang="et-EE" sz="1200" b="1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Sisse arvatud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Kõik jooksva aasta vältel psühhiaatri või õe vastuvõtul käinud F2 patsiendid, kes on saanud aasta jooksul alates aasta esimesest </a:t>
          </a:r>
          <a:r>
            <a:rPr lang="et-EE" sz="1200" u="sng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psühhiaatrilise raviteenuse</a:t>
          </a:r>
          <a:r>
            <a:rPr lang="et-EE" sz="1200" u="none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raviarve </a:t>
          </a:r>
          <a:r>
            <a:rPr lang="et-EE" sz="12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lõpust vähemalt 8 korda 219R või 429R teenust või vähemalt 4 retsepti.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4</xdr:row>
      <xdr:rowOff>123826</xdr:rowOff>
    </xdr:from>
    <xdr:to>
      <xdr:col>14</xdr:col>
      <xdr:colOff>371475</xdr:colOff>
      <xdr:row>41</xdr:row>
      <xdr:rowOff>123826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35AA5CE-55CC-4FDD-B17F-E1D8B151F4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295275</xdr:colOff>
      <xdr:row>61</xdr:row>
      <xdr:rowOff>171450</xdr:rowOff>
    </xdr:from>
    <xdr:to>
      <xdr:col>18</xdr:col>
      <xdr:colOff>238125</xdr:colOff>
      <xdr:row>97</xdr:row>
      <xdr:rowOff>9525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92B8A0F-A6DC-4BEF-8D86-6FBC4AAA5E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5"/>
  <sheetViews>
    <sheetView zoomScaleNormal="100" workbookViewId="0">
      <selection activeCell="J16" sqref="J16"/>
    </sheetView>
  </sheetViews>
  <sheetFormatPr defaultColWidth="9.1796875" defaultRowHeight="14.5" x14ac:dyDescent="0.35"/>
  <cols>
    <col min="1" max="14" width="9.1796875" style="1"/>
    <col min="15" max="15" width="43.453125" style="1" customWidth="1"/>
    <col min="16" max="16" width="25" style="1" customWidth="1"/>
    <col min="17" max="16384" width="9.1796875" style="1"/>
  </cols>
  <sheetData>
    <row r="1" spans="1:13" x14ac:dyDescent="0.35">
      <c r="I1" s="7"/>
    </row>
    <row r="2" spans="1:13" x14ac:dyDescent="0.35">
      <c r="I2" s="7"/>
    </row>
    <row r="3" spans="1:13" x14ac:dyDescent="0.35">
      <c r="I3" s="7"/>
    </row>
    <row r="4" spans="1:13" x14ac:dyDescent="0.35">
      <c r="I4" s="7"/>
    </row>
    <row r="11" spans="1:13" x14ac:dyDescent="0.35">
      <c r="I11" s="5"/>
    </row>
    <row r="13" spans="1:13" x14ac:dyDescent="0.35">
      <c r="I13" s="6"/>
      <c r="J13" s="6"/>
      <c r="K13" s="6"/>
      <c r="L13" s="6"/>
      <c r="M13" s="6"/>
    </row>
    <row r="14" spans="1:13" x14ac:dyDescent="0.35">
      <c r="I14" s="6"/>
      <c r="J14" s="6"/>
      <c r="K14" s="6"/>
      <c r="L14" s="6"/>
      <c r="M14" s="6"/>
    </row>
    <row r="15" spans="1:13" ht="15" customHeight="1" x14ac:dyDescent="0.35">
      <c r="A15" s="3"/>
      <c r="B15" s="4"/>
      <c r="C15" s="4"/>
      <c r="D15" s="4"/>
      <c r="E15" s="4"/>
      <c r="F15" s="4"/>
      <c r="G15" s="4"/>
      <c r="I15" s="6"/>
      <c r="J15" s="6"/>
      <c r="K15" s="6"/>
      <c r="L15" s="6"/>
      <c r="M15" s="6"/>
    </row>
    <row r="16" spans="1:13" x14ac:dyDescent="0.35">
      <c r="A16" s="4"/>
      <c r="B16" s="4"/>
      <c r="C16" s="4"/>
      <c r="D16" s="4"/>
      <c r="E16" s="4"/>
      <c r="F16" s="4"/>
      <c r="G16" s="4"/>
      <c r="I16" s="6"/>
      <c r="J16" s="6"/>
      <c r="K16" s="6"/>
      <c r="L16" s="6"/>
      <c r="M16" s="6"/>
    </row>
    <row r="17" spans="1:17" x14ac:dyDescent="0.35">
      <c r="A17" s="4"/>
      <c r="B17" s="4"/>
      <c r="C17" s="4"/>
      <c r="D17" s="4"/>
      <c r="E17" s="4"/>
      <c r="F17" s="4"/>
      <c r="G17" s="4"/>
      <c r="I17" s="6"/>
      <c r="J17" s="6"/>
      <c r="K17" s="6"/>
      <c r="L17" s="6"/>
      <c r="M17" s="6"/>
    </row>
    <row r="18" spans="1:17" x14ac:dyDescent="0.35">
      <c r="A18" s="4"/>
      <c r="B18" s="4"/>
      <c r="C18" s="4"/>
      <c r="D18" s="4"/>
      <c r="E18" s="4"/>
      <c r="F18" s="4"/>
      <c r="G18" s="4"/>
      <c r="I18" s="6"/>
      <c r="J18" s="6"/>
      <c r="K18" s="6"/>
      <c r="L18" s="6"/>
      <c r="M18" s="6"/>
    </row>
    <row r="19" spans="1:17" x14ac:dyDescent="0.35">
      <c r="A19" s="4"/>
      <c r="B19" s="4"/>
      <c r="C19" s="4"/>
      <c r="D19" s="4"/>
      <c r="E19" s="4"/>
      <c r="F19" s="4"/>
      <c r="G19" s="4"/>
      <c r="I19" s="6"/>
      <c r="J19" s="6"/>
      <c r="K19" s="6"/>
      <c r="L19" s="6"/>
      <c r="M19" s="6"/>
    </row>
    <row r="20" spans="1:17" x14ac:dyDescent="0.35">
      <c r="A20" s="2"/>
      <c r="B20" s="2"/>
      <c r="C20" s="2"/>
      <c r="D20" s="2"/>
      <c r="E20" s="2"/>
      <c r="F20" s="2"/>
      <c r="G20" s="2"/>
      <c r="I20" s="6"/>
      <c r="J20" s="6"/>
      <c r="K20" s="6"/>
      <c r="L20" s="6"/>
      <c r="M20" s="6"/>
    </row>
    <row r="21" spans="1:17" x14ac:dyDescent="0.35">
      <c r="A21" s="3"/>
      <c r="B21" s="4"/>
      <c r="C21" s="4"/>
      <c r="D21" s="4"/>
      <c r="E21" s="4"/>
      <c r="F21" s="4"/>
      <c r="G21" s="4"/>
      <c r="I21" s="6"/>
      <c r="J21" s="6"/>
      <c r="K21" s="6"/>
      <c r="L21" s="6"/>
      <c r="M21" s="6"/>
    </row>
    <row r="26" spans="1:17" x14ac:dyDescent="0.35">
      <c r="O26"/>
      <c r="P26"/>
      <c r="Q26"/>
    </row>
    <row r="27" spans="1:17" x14ac:dyDescent="0.35">
      <c r="O27"/>
      <c r="P27"/>
      <c r="Q27"/>
    </row>
    <row r="28" spans="1:17" x14ac:dyDescent="0.35">
      <c r="O28"/>
      <c r="P28"/>
      <c r="Q28"/>
    </row>
    <row r="29" spans="1:17" x14ac:dyDescent="0.35">
      <c r="O29"/>
      <c r="P29"/>
      <c r="Q29"/>
    </row>
    <row r="30" spans="1:17" x14ac:dyDescent="0.35">
      <c r="O30"/>
      <c r="P30"/>
      <c r="Q30"/>
    </row>
    <row r="31" spans="1:17" x14ac:dyDescent="0.35">
      <c r="O31"/>
      <c r="P31"/>
      <c r="Q31"/>
    </row>
    <row r="32" spans="1:17" x14ac:dyDescent="0.35">
      <c r="O32"/>
      <c r="P32"/>
      <c r="Q32"/>
    </row>
    <row r="33" spans="15:17" x14ac:dyDescent="0.35">
      <c r="O33"/>
      <c r="P33"/>
      <c r="Q33"/>
    </row>
    <row r="34" spans="15:17" x14ac:dyDescent="0.35">
      <c r="O34"/>
      <c r="P34"/>
      <c r="Q34"/>
    </row>
    <row r="35" spans="15:17" x14ac:dyDescent="0.35">
      <c r="O35"/>
      <c r="P35"/>
      <c r="Q35"/>
    </row>
    <row r="36" spans="15:17" x14ac:dyDescent="0.35">
      <c r="O36"/>
      <c r="P36"/>
      <c r="Q36"/>
    </row>
    <row r="37" spans="15:17" x14ac:dyDescent="0.35">
      <c r="O37"/>
      <c r="P37"/>
      <c r="Q37"/>
    </row>
    <row r="38" spans="15:17" x14ac:dyDescent="0.35">
      <c r="O38"/>
      <c r="P38"/>
      <c r="Q38"/>
    </row>
    <row r="39" spans="15:17" x14ac:dyDescent="0.35">
      <c r="O39"/>
      <c r="P39"/>
      <c r="Q39"/>
    </row>
    <row r="40" spans="15:17" x14ac:dyDescent="0.35">
      <c r="O40"/>
      <c r="P40"/>
      <c r="Q40"/>
    </row>
    <row r="41" spans="15:17" x14ac:dyDescent="0.35">
      <c r="O41"/>
      <c r="P41"/>
      <c r="Q41"/>
    </row>
    <row r="42" spans="15:17" x14ac:dyDescent="0.35">
      <c r="O42"/>
      <c r="P42"/>
      <c r="Q42"/>
    </row>
    <row r="43" spans="15:17" x14ac:dyDescent="0.35">
      <c r="O43"/>
      <c r="P43"/>
      <c r="Q43"/>
    </row>
    <row r="44" spans="15:17" x14ac:dyDescent="0.35">
      <c r="O44"/>
      <c r="P44"/>
      <c r="Q44"/>
    </row>
    <row r="45" spans="15:17" x14ac:dyDescent="0.35">
      <c r="O45"/>
      <c r="P45"/>
      <c r="Q45"/>
    </row>
    <row r="46" spans="15:17" x14ac:dyDescent="0.35">
      <c r="O46"/>
      <c r="P46"/>
      <c r="Q46"/>
    </row>
    <row r="47" spans="15:17" x14ac:dyDescent="0.35">
      <c r="O47"/>
      <c r="P47"/>
      <c r="Q47"/>
    </row>
    <row r="48" spans="15:17" x14ac:dyDescent="0.35">
      <c r="O48"/>
      <c r="P48"/>
      <c r="Q48"/>
    </row>
    <row r="49" spans="15:17" x14ac:dyDescent="0.35">
      <c r="O49"/>
      <c r="P49"/>
      <c r="Q49"/>
    </row>
    <row r="50" spans="15:17" x14ac:dyDescent="0.35">
      <c r="O50"/>
      <c r="P50"/>
      <c r="Q50"/>
    </row>
    <row r="51" spans="15:17" x14ac:dyDescent="0.35">
      <c r="O51"/>
      <c r="P51"/>
      <c r="Q51"/>
    </row>
    <row r="52" spans="15:17" x14ac:dyDescent="0.35">
      <c r="O52"/>
      <c r="P52"/>
      <c r="Q52"/>
    </row>
    <row r="53" spans="15:17" x14ac:dyDescent="0.35">
      <c r="O53"/>
      <c r="P53"/>
      <c r="Q53"/>
    </row>
    <row r="54" spans="15:17" x14ac:dyDescent="0.35">
      <c r="O54"/>
      <c r="P54"/>
      <c r="Q54"/>
    </row>
    <row r="55" spans="15:17" x14ac:dyDescent="0.35">
      <c r="O55"/>
      <c r="P55"/>
      <c r="Q55"/>
    </row>
    <row r="56" spans="15:17" x14ac:dyDescent="0.35">
      <c r="O56"/>
      <c r="P56"/>
      <c r="Q56"/>
    </row>
    <row r="57" spans="15:17" x14ac:dyDescent="0.35">
      <c r="O57"/>
      <c r="P57"/>
      <c r="Q57"/>
    </row>
    <row r="58" spans="15:17" x14ac:dyDescent="0.35">
      <c r="O58"/>
      <c r="P58"/>
      <c r="Q58"/>
    </row>
    <row r="59" spans="15:17" x14ac:dyDescent="0.35">
      <c r="O59"/>
      <c r="P59"/>
      <c r="Q59"/>
    </row>
    <row r="60" spans="15:17" x14ac:dyDescent="0.35">
      <c r="O60"/>
      <c r="P60"/>
      <c r="Q60"/>
    </row>
    <row r="61" spans="15:17" x14ac:dyDescent="0.35">
      <c r="O61"/>
      <c r="P61"/>
      <c r="Q61"/>
    </row>
    <row r="62" spans="15:17" x14ac:dyDescent="0.35">
      <c r="O62"/>
      <c r="P62"/>
      <c r="Q62"/>
    </row>
    <row r="63" spans="15:17" x14ac:dyDescent="0.35">
      <c r="O63"/>
      <c r="P63"/>
      <c r="Q63"/>
    </row>
    <row r="64" spans="15:17" x14ac:dyDescent="0.35">
      <c r="O64"/>
      <c r="P64"/>
      <c r="Q64"/>
    </row>
    <row r="65" spans="15:17" x14ac:dyDescent="0.35">
      <c r="O65"/>
      <c r="P65"/>
      <c r="Q65"/>
    </row>
    <row r="66" spans="15:17" x14ac:dyDescent="0.35">
      <c r="O66"/>
      <c r="P66"/>
      <c r="Q66"/>
    </row>
    <row r="67" spans="15:17" x14ac:dyDescent="0.35">
      <c r="O67"/>
      <c r="P67"/>
      <c r="Q67"/>
    </row>
    <row r="68" spans="15:17" x14ac:dyDescent="0.35">
      <c r="O68"/>
      <c r="P68"/>
      <c r="Q68"/>
    </row>
    <row r="69" spans="15:17" x14ac:dyDescent="0.35">
      <c r="O69"/>
      <c r="P69"/>
      <c r="Q69"/>
    </row>
    <row r="70" spans="15:17" x14ac:dyDescent="0.35">
      <c r="O70"/>
      <c r="P70"/>
      <c r="Q70"/>
    </row>
    <row r="71" spans="15:17" x14ac:dyDescent="0.35">
      <c r="O71"/>
      <c r="P71"/>
      <c r="Q71"/>
    </row>
    <row r="72" spans="15:17" x14ac:dyDescent="0.35">
      <c r="O72"/>
      <c r="P72"/>
      <c r="Q72"/>
    </row>
    <row r="73" spans="15:17" x14ac:dyDescent="0.35">
      <c r="O73"/>
      <c r="P73"/>
      <c r="Q73"/>
    </row>
    <row r="74" spans="15:17" x14ac:dyDescent="0.35">
      <c r="O74"/>
      <c r="P74"/>
      <c r="Q74"/>
    </row>
    <row r="75" spans="15:17" x14ac:dyDescent="0.35">
      <c r="O75"/>
      <c r="P75"/>
      <c r="Q7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15BEC-FF7B-4D45-B652-ABFB134A09A7}">
  <dimension ref="A1:L180"/>
  <sheetViews>
    <sheetView tabSelected="1" topLeftCell="A101" zoomScaleNormal="100" workbookViewId="0">
      <selection activeCell="F54" sqref="F54:F61"/>
    </sheetView>
  </sheetViews>
  <sheetFormatPr defaultColWidth="9.1796875" defaultRowHeight="14.5" x14ac:dyDescent="0.35"/>
  <cols>
    <col min="1" max="1" width="9.1796875" style="69"/>
    <col min="2" max="2" width="11.81640625" style="69" customWidth="1"/>
    <col min="3" max="3" width="19.1796875" style="69" customWidth="1"/>
    <col min="4" max="4" width="22.81640625" style="69" customWidth="1"/>
    <col min="5" max="5" width="22.1796875" style="69" customWidth="1"/>
    <col min="6" max="6" width="19.453125" style="69" customWidth="1"/>
    <col min="7" max="7" width="21.453125" style="69" customWidth="1"/>
    <col min="8" max="8" width="26.26953125" style="69" customWidth="1"/>
    <col min="9" max="9" width="9.1796875" style="66"/>
    <col min="10" max="10" width="11.26953125" style="66" customWidth="1"/>
    <col min="11" max="11" width="15.54296875" style="66" customWidth="1"/>
    <col min="12" max="12" width="19.81640625" style="66" customWidth="1"/>
    <col min="13" max="13" width="20.453125" style="69" customWidth="1"/>
    <col min="14" max="14" width="31.81640625" style="69" customWidth="1"/>
    <col min="15" max="16384" width="9.1796875" style="69"/>
  </cols>
  <sheetData>
    <row r="1" spans="1:12" ht="15" x14ac:dyDescent="0.35">
      <c r="A1" s="10" t="s">
        <v>33</v>
      </c>
    </row>
    <row r="3" spans="1:12" x14ac:dyDescent="0.35">
      <c r="A3" s="106" t="s">
        <v>34</v>
      </c>
      <c r="B3" s="106"/>
      <c r="C3" s="106" t="s">
        <v>35</v>
      </c>
      <c r="D3" s="105" t="s">
        <v>91</v>
      </c>
      <c r="E3" s="105" t="s">
        <v>92</v>
      </c>
      <c r="F3" s="105" t="s">
        <v>93</v>
      </c>
      <c r="G3" s="105" t="s">
        <v>85</v>
      </c>
    </row>
    <row r="4" spans="1:12" x14ac:dyDescent="0.35">
      <c r="A4" s="106"/>
      <c r="B4" s="106"/>
      <c r="C4" s="106"/>
      <c r="D4" s="105"/>
      <c r="E4" s="105"/>
      <c r="F4" s="105"/>
      <c r="G4" s="105"/>
    </row>
    <row r="5" spans="1:12" x14ac:dyDescent="0.35">
      <c r="A5" s="106"/>
      <c r="B5" s="106"/>
      <c r="C5" s="106"/>
      <c r="D5" s="105"/>
      <c r="E5" s="105"/>
      <c r="F5" s="105"/>
      <c r="G5" s="105"/>
    </row>
    <row r="6" spans="1:12" ht="60" customHeight="1" x14ac:dyDescent="0.35">
      <c r="A6" s="106"/>
      <c r="B6" s="106"/>
      <c r="C6" s="106"/>
      <c r="D6" s="105"/>
      <c r="E6" s="105"/>
      <c r="F6" s="105"/>
      <c r="G6" s="105"/>
      <c r="I6" s="87" t="s">
        <v>46</v>
      </c>
      <c r="J6" s="87" t="s">
        <v>47</v>
      </c>
      <c r="K6" s="87" t="s">
        <v>48</v>
      </c>
      <c r="L6" s="87" t="s">
        <v>49</v>
      </c>
    </row>
    <row r="7" spans="1:12" x14ac:dyDescent="0.35">
      <c r="A7" s="106" t="s">
        <v>36</v>
      </c>
      <c r="B7" s="106"/>
      <c r="C7" s="20" t="s">
        <v>50</v>
      </c>
      <c r="D7" s="13">
        <v>3212</v>
      </c>
      <c r="E7" s="13">
        <v>105</v>
      </c>
      <c r="F7" s="11">
        <f>E7/D7</f>
        <v>3.2689912826899127E-2</v>
      </c>
      <c r="G7" s="26" t="str">
        <f>ROUND(I7*100,0)&amp;-ROUND(J7*100,0)&amp;"%"</f>
        <v>3-4%</v>
      </c>
      <c r="H7" s="23">
        <f>$F$63</f>
        <v>3.0480516375806836E-2</v>
      </c>
      <c r="I7" s="88">
        <v>2.707687495443804E-2</v>
      </c>
      <c r="J7" s="88">
        <v>3.9419389547047753E-2</v>
      </c>
      <c r="K7" s="89">
        <v>5.6130378724610873E-3</v>
      </c>
      <c r="L7" s="89">
        <v>6.7294767201486264E-3</v>
      </c>
    </row>
    <row r="8" spans="1:12" x14ac:dyDescent="0.35">
      <c r="A8" s="106"/>
      <c r="B8" s="106"/>
      <c r="C8" s="13" t="s">
        <v>52</v>
      </c>
      <c r="D8" s="13">
        <v>1136</v>
      </c>
      <c r="E8" s="13">
        <v>69</v>
      </c>
      <c r="F8" s="11">
        <f t="shared" ref="F8:F63" si="0">E8/D8</f>
        <v>6.0739436619718312E-2</v>
      </c>
      <c r="G8" s="26" t="str">
        <f t="shared" ref="G8:G63" si="1">ROUND(I8*100,0)&amp;-ROUND(J8*100,0)&amp;"%"</f>
        <v>5-8%</v>
      </c>
      <c r="H8" s="23">
        <f>$F$63</f>
        <v>3.0480516375806836E-2</v>
      </c>
      <c r="I8" s="88">
        <v>4.8274941992564269E-2</v>
      </c>
      <c r="J8" s="88">
        <v>7.6164684279967393E-2</v>
      </c>
      <c r="K8" s="89">
        <v>1.2464494627154044E-2</v>
      </c>
      <c r="L8" s="89">
        <v>1.5425247660249081E-2</v>
      </c>
    </row>
    <row r="9" spans="1:12" x14ac:dyDescent="0.35">
      <c r="A9" s="106"/>
      <c r="B9" s="106"/>
      <c r="C9" s="13" t="s">
        <v>51</v>
      </c>
      <c r="D9" s="13">
        <v>5</v>
      </c>
      <c r="E9" s="13">
        <v>0</v>
      </c>
      <c r="F9" s="86">
        <v>0</v>
      </c>
      <c r="G9" s="26" t="s">
        <v>90</v>
      </c>
      <c r="H9" s="23">
        <f>$F$63</f>
        <v>3.0480516375806836E-2</v>
      </c>
      <c r="I9" s="88">
        <v>1.1310371620259502E-11</v>
      </c>
      <c r="J9" s="88">
        <v>0.43448146576692781</v>
      </c>
      <c r="K9" s="89">
        <v>-1.1310371620259502E-11</v>
      </c>
      <c r="L9" s="89">
        <v>0.43448146576692781</v>
      </c>
    </row>
    <row r="10" spans="1:12" x14ac:dyDescent="0.35">
      <c r="A10" s="106"/>
      <c r="B10" s="106"/>
      <c r="C10" s="14" t="s">
        <v>37</v>
      </c>
      <c r="D10" s="15">
        <v>4353</v>
      </c>
      <c r="E10" s="15">
        <v>174</v>
      </c>
      <c r="F10" s="12">
        <f t="shared" si="0"/>
        <v>3.9972432804962092E-2</v>
      </c>
      <c r="G10" s="29" t="str">
        <f t="shared" si="1"/>
        <v>3-5%</v>
      </c>
      <c r="H10" s="23">
        <f>$F$63</f>
        <v>3.0480516375806836E-2</v>
      </c>
      <c r="I10" s="88">
        <v>3.4547125146659335E-2</v>
      </c>
      <c r="J10" s="88">
        <v>4.6208956475493758E-2</v>
      </c>
      <c r="K10" s="89">
        <v>5.4253076583027568E-3</v>
      </c>
      <c r="L10" s="89">
        <v>6.2365236705316657E-3</v>
      </c>
    </row>
    <row r="11" spans="1:12" x14ac:dyDescent="0.35">
      <c r="A11" s="107" t="s">
        <v>38</v>
      </c>
      <c r="B11" s="108"/>
      <c r="C11" s="13" t="s">
        <v>81</v>
      </c>
      <c r="D11" s="13">
        <v>0</v>
      </c>
      <c r="E11" s="13">
        <v>0</v>
      </c>
      <c r="F11" s="86" t="s">
        <v>90</v>
      </c>
      <c r="G11" s="26" t="s">
        <v>90</v>
      </c>
      <c r="H11" s="23">
        <f t="shared" ref="H11:H62" si="2">$F$63</f>
        <v>3.0480516375806836E-2</v>
      </c>
      <c r="I11" s="88" t="e">
        <v>#DIV/0!</v>
      </c>
      <c r="J11" s="88" t="e">
        <v>#DIV/0!</v>
      </c>
      <c r="K11" s="89"/>
      <c r="L11" s="89"/>
    </row>
    <row r="12" spans="1:12" x14ac:dyDescent="0.35">
      <c r="A12" s="109"/>
      <c r="B12" s="110"/>
      <c r="C12" s="13" t="s">
        <v>53</v>
      </c>
      <c r="D12" s="13">
        <v>111</v>
      </c>
      <c r="E12" s="13">
        <v>0</v>
      </c>
      <c r="F12" s="86">
        <v>0</v>
      </c>
      <c r="G12" s="26" t="s">
        <v>90</v>
      </c>
      <c r="H12" s="23">
        <f t="shared" si="2"/>
        <v>3.0480516375806836E-2</v>
      </c>
      <c r="I12" s="88">
        <v>8.7076586192096526E-13</v>
      </c>
      <c r="J12" s="88">
        <v>3.344997323956566E-2</v>
      </c>
      <c r="K12" s="89">
        <v>-8.7076586192096526E-13</v>
      </c>
      <c r="L12" s="89">
        <v>3.344997323956566E-2</v>
      </c>
    </row>
    <row r="13" spans="1:12" x14ac:dyDescent="0.35">
      <c r="A13" s="109"/>
      <c r="B13" s="110"/>
      <c r="C13" s="13" t="s">
        <v>54</v>
      </c>
      <c r="D13" s="13">
        <v>437</v>
      </c>
      <c r="E13" s="13">
        <v>34</v>
      </c>
      <c r="F13" s="11">
        <f t="shared" si="0"/>
        <v>7.780320366132723E-2</v>
      </c>
      <c r="G13" s="26" t="str">
        <f t="shared" si="1"/>
        <v>6-11%</v>
      </c>
      <c r="H13" s="23">
        <f t="shared" si="2"/>
        <v>3.0480516375806836E-2</v>
      </c>
      <c r="I13" s="88">
        <v>5.6208572876305332E-2</v>
      </c>
      <c r="J13" s="88">
        <v>0.10675578610089999</v>
      </c>
      <c r="K13" s="89">
        <v>2.1594630785021898E-2</v>
      </c>
      <c r="L13" s="89">
        <v>2.8952582439572758E-2</v>
      </c>
    </row>
    <row r="14" spans="1:12" x14ac:dyDescent="0.35">
      <c r="A14" s="111"/>
      <c r="B14" s="112"/>
      <c r="C14" s="14" t="s">
        <v>39</v>
      </c>
      <c r="D14" s="15">
        <v>548</v>
      </c>
      <c r="E14" s="15">
        <v>34</v>
      </c>
      <c r="F14" s="12">
        <f t="shared" si="0"/>
        <v>6.2043795620437957E-2</v>
      </c>
      <c r="G14" s="29" t="str">
        <f t="shared" si="1"/>
        <v>4-9%</v>
      </c>
      <c r="H14" s="23">
        <f t="shared" si="2"/>
        <v>3.0480516375806836E-2</v>
      </c>
      <c r="I14" s="88">
        <v>4.473581657555939E-2</v>
      </c>
      <c r="J14" s="88">
        <v>8.5449119853186914E-2</v>
      </c>
      <c r="K14" s="89">
        <v>1.7307979044878567E-2</v>
      </c>
      <c r="L14" s="89">
        <v>2.3405324232748957E-2</v>
      </c>
    </row>
    <row r="15" spans="1:12" x14ac:dyDescent="0.35">
      <c r="A15" s="107" t="s">
        <v>40</v>
      </c>
      <c r="B15" s="108"/>
      <c r="C15" s="13" t="s">
        <v>80</v>
      </c>
      <c r="D15" s="13">
        <v>0</v>
      </c>
      <c r="E15" s="13">
        <v>0</v>
      </c>
      <c r="F15" s="86" t="s">
        <v>90</v>
      </c>
      <c r="G15" s="26" t="s">
        <v>90</v>
      </c>
      <c r="H15" s="23">
        <f t="shared" si="2"/>
        <v>3.0480516375806836E-2</v>
      </c>
      <c r="I15" s="88" t="e">
        <v>#DIV/0!</v>
      </c>
      <c r="J15" s="88" t="e">
        <v>#DIV/0!</v>
      </c>
      <c r="K15" s="89"/>
      <c r="L15" s="89"/>
    </row>
    <row r="16" spans="1:12" x14ac:dyDescent="0.35">
      <c r="A16" s="109"/>
      <c r="B16" s="110"/>
      <c r="C16" s="13" t="s">
        <v>55</v>
      </c>
      <c r="D16" s="13">
        <v>7</v>
      </c>
      <c r="E16" s="13">
        <v>0</v>
      </c>
      <c r="F16" s="86">
        <v>0</v>
      </c>
      <c r="G16" s="26" t="s">
        <v>90</v>
      </c>
      <c r="H16" s="23">
        <f t="shared" si="2"/>
        <v>3.0480516375806836E-2</v>
      </c>
      <c r="I16" s="88">
        <v>9.223864979119142E-12</v>
      </c>
      <c r="J16" s="88">
        <v>0.35432950487545245</v>
      </c>
      <c r="K16" s="89">
        <v>-9.223864979119142E-12</v>
      </c>
      <c r="L16" s="89">
        <v>0.35432950487545245</v>
      </c>
    </row>
    <row r="17" spans="1:12" x14ac:dyDescent="0.35">
      <c r="A17" s="109"/>
      <c r="B17" s="110"/>
      <c r="C17" s="13" t="s">
        <v>56</v>
      </c>
      <c r="D17" s="13">
        <v>75</v>
      </c>
      <c r="E17" s="13">
        <v>0</v>
      </c>
      <c r="F17" s="86">
        <v>0</v>
      </c>
      <c r="G17" s="26" t="s">
        <v>90</v>
      </c>
      <c r="H17" s="23">
        <f t="shared" si="2"/>
        <v>3.0480516375806836E-2</v>
      </c>
      <c r="I17" s="88">
        <v>1.2683685662352305E-12</v>
      </c>
      <c r="J17" s="88">
        <v>4.872365403126655E-2</v>
      </c>
      <c r="K17" s="89">
        <v>-1.2683685662352305E-12</v>
      </c>
      <c r="L17" s="89">
        <v>4.872365403126655E-2</v>
      </c>
    </row>
    <row r="18" spans="1:12" x14ac:dyDescent="0.35">
      <c r="A18" s="109"/>
      <c r="B18" s="110"/>
      <c r="C18" s="13" t="s">
        <v>57</v>
      </c>
      <c r="D18" s="13">
        <v>115</v>
      </c>
      <c r="E18" s="13">
        <v>3</v>
      </c>
      <c r="F18" s="11">
        <f t="shared" si="0"/>
        <v>2.6086956521739129E-2</v>
      </c>
      <c r="G18" s="26" t="str">
        <f t="shared" si="1"/>
        <v>1-7%</v>
      </c>
      <c r="H18" s="23">
        <f t="shared" si="2"/>
        <v>3.0480516375806836E-2</v>
      </c>
      <c r="I18" s="88">
        <v>8.9110625958721667E-3</v>
      </c>
      <c r="J18" s="88">
        <v>7.3900479714936615E-2</v>
      </c>
      <c r="K18" s="89">
        <v>1.7175893925866964E-2</v>
      </c>
      <c r="L18" s="89">
        <v>4.7813523193197482E-2</v>
      </c>
    </row>
    <row r="19" spans="1:12" x14ac:dyDescent="0.35">
      <c r="A19" s="109"/>
      <c r="B19" s="110"/>
      <c r="C19" s="13" t="s">
        <v>58</v>
      </c>
      <c r="D19" s="13">
        <v>165</v>
      </c>
      <c r="E19" s="13">
        <v>18</v>
      </c>
      <c r="F19" s="11">
        <f t="shared" si="0"/>
        <v>0.10909090909090909</v>
      </c>
      <c r="G19" s="26" t="str">
        <f t="shared" si="1"/>
        <v>7-17%</v>
      </c>
      <c r="H19" s="23">
        <f t="shared" si="2"/>
        <v>3.0480516375806836E-2</v>
      </c>
      <c r="I19" s="88">
        <v>7.0127202468905719E-2</v>
      </c>
      <c r="J19" s="88">
        <v>0.16584237020487291</v>
      </c>
      <c r="K19" s="89">
        <v>3.8963706622003366E-2</v>
      </c>
      <c r="L19" s="89">
        <v>5.6751461113963828E-2</v>
      </c>
    </row>
    <row r="20" spans="1:12" x14ac:dyDescent="0.35">
      <c r="A20" s="109"/>
      <c r="B20" s="110"/>
      <c r="C20" s="13" t="s">
        <v>59</v>
      </c>
      <c r="D20" s="13">
        <v>145</v>
      </c>
      <c r="E20" s="13">
        <v>0</v>
      </c>
      <c r="F20" s="86">
        <v>0</v>
      </c>
      <c r="G20" s="26" t="s">
        <v>90</v>
      </c>
      <c r="H20" s="23">
        <f t="shared" si="2"/>
        <v>3.0480516375806836E-2</v>
      </c>
      <c r="I20" s="88">
        <v>6.7185594363205821E-13</v>
      </c>
      <c r="J20" s="88">
        <v>2.5808962337771676E-2</v>
      </c>
      <c r="K20" s="89" t="e">
        <v>#VALUE!</v>
      </c>
      <c r="L20" s="89" t="e">
        <v>#VALUE!</v>
      </c>
    </row>
    <row r="21" spans="1:12" x14ac:dyDescent="0.35">
      <c r="A21" s="109"/>
      <c r="B21" s="110"/>
      <c r="C21" s="13" t="s">
        <v>63</v>
      </c>
      <c r="D21" s="13">
        <v>227</v>
      </c>
      <c r="E21" s="13">
        <v>1</v>
      </c>
      <c r="F21" s="11">
        <f t="shared" si="0"/>
        <v>4.4052863436123352E-3</v>
      </c>
      <c r="G21" s="26" t="str">
        <f t="shared" si="1"/>
        <v>0-2%</v>
      </c>
      <c r="H21" s="23">
        <f t="shared" si="2"/>
        <v>3.0480516375806836E-2</v>
      </c>
      <c r="I21" s="88">
        <v>7.7806715650157485E-4</v>
      </c>
      <c r="J21" s="88">
        <v>2.4526934930530039E-2</v>
      </c>
      <c r="K21" s="89">
        <v>3.6272191871107601E-3</v>
      </c>
      <c r="L21" s="89">
        <v>2.0121648586917704E-2</v>
      </c>
    </row>
    <row r="22" spans="1:12" x14ac:dyDescent="0.35">
      <c r="A22" s="109"/>
      <c r="B22" s="110"/>
      <c r="C22" s="13" t="s">
        <v>64</v>
      </c>
      <c r="D22" s="13">
        <v>91</v>
      </c>
      <c r="E22" s="13">
        <v>0</v>
      </c>
      <c r="F22" s="86">
        <v>0</v>
      </c>
      <c r="G22" s="26" t="s">
        <v>90</v>
      </c>
      <c r="H22" s="23">
        <f t="shared" si="2"/>
        <v>3.0480516375806836E-2</v>
      </c>
      <c r="I22" s="88">
        <v>1.0543914653539175E-12</v>
      </c>
      <c r="J22" s="88">
        <v>4.0503845915948612E-2</v>
      </c>
      <c r="K22" s="89" t="e">
        <v>#VALUE!</v>
      </c>
      <c r="L22" s="89" t="e">
        <v>#VALUE!</v>
      </c>
    </row>
    <row r="23" spans="1:12" x14ac:dyDescent="0.35">
      <c r="A23" s="109"/>
      <c r="B23" s="110"/>
      <c r="C23" s="13" t="s">
        <v>60</v>
      </c>
      <c r="D23" s="13">
        <v>130</v>
      </c>
      <c r="E23" s="13">
        <v>0</v>
      </c>
      <c r="F23" s="86">
        <v>0</v>
      </c>
      <c r="G23" s="26" t="s">
        <v>90</v>
      </c>
      <c r="H23" s="23">
        <f t="shared" si="2"/>
        <v>3.0480516375806836E-2</v>
      </c>
      <c r="I23" s="88">
        <v>7.4715279424409855E-13</v>
      </c>
      <c r="J23" s="88">
        <v>2.8701447847527373E-2</v>
      </c>
      <c r="K23" s="89" t="e">
        <v>#VALUE!</v>
      </c>
      <c r="L23" s="89" t="e">
        <v>#VALUE!</v>
      </c>
    </row>
    <row r="24" spans="1:12" x14ac:dyDescent="0.35">
      <c r="A24" s="109"/>
      <c r="B24" s="110"/>
      <c r="C24" s="13" t="s">
        <v>61</v>
      </c>
      <c r="D24" s="13">
        <v>52</v>
      </c>
      <c r="E24" s="13">
        <v>0</v>
      </c>
      <c r="F24" s="86">
        <v>0</v>
      </c>
      <c r="G24" s="26" t="s">
        <v>90</v>
      </c>
      <c r="H24" s="23">
        <f t="shared" si="2"/>
        <v>3.0480516375806836E-2</v>
      </c>
      <c r="I24" s="88">
        <v>1.7907848103477299E-12</v>
      </c>
      <c r="J24" s="88">
        <v>6.8791975665887087E-2</v>
      </c>
      <c r="K24" s="89" t="e">
        <v>#VALUE!</v>
      </c>
      <c r="L24" s="89" t="e">
        <v>#VALUE!</v>
      </c>
    </row>
    <row r="25" spans="1:12" x14ac:dyDescent="0.35">
      <c r="A25" s="109"/>
      <c r="B25" s="110"/>
      <c r="C25" s="13" t="s">
        <v>62</v>
      </c>
      <c r="D25" s="13">
        <v>358</v>
      </c>
      <c r="E25" s="13">
        <v>7</v>
      </c>
      <c r="F25" s="11">
        <f t="shared" si="0"/>
        <v>1.9553072625698324E-2</v>
      </c>
      <c r="G25" s="26" t="str">
        <f t="shared" si="1"/>
        <v>1-4%</v>
      </c>
      <c r="H25" s="23">
        <f t="shared" si="2"/>
        <v>3.0480516375806836E-2</v>
      </c>
      <c r="I25" s="88">
        <v>9.5030996062546204E-3</v>
      </c>
      <c r="J25" s="88">
        <v>3.9804251824023411E-2</v>
      </c>
      <c r="K25" s="89">
        <v>1.0049973019443704E-2</v>
      </c>
      <c r="L25" s="89">
        <v>2.0251179198325087E-2</v>
      </c>
    </row>
    <row r="26" spans="1:12" x14ac:dyDescent="0.35">
      <c r="A26" s="111"/>
      <c r="B26" s="112"/>
      <c r="C26" s="14" t="s">
        <v>41</v>
      </c>
      <c r="D26" s="15">
        <f>SUM(D15:D25)</f>
        <v>1365</v>
      </c>
      <c r="E26" s="15">
        <f>SUM(E15:E25)</f>
        <v>29</v>
      </c>
      <c r="F26" s="12">
        <f t="shared" si="0"/>
        <v>2.1245421245421246E-2</v>
      </c>
      <c r="G26" s="29" t="str">
        <f t="shared" si="1"/>
        <v>1-3%</v>
      </c>
      <c r="H26" s="23">
        <f t="shared" si="2"/>
        <v>3.0480516375806836E-2</v>
      </c>
      <c r="I26" s="88">
        <v>1.4832655918466945E-2</v>
      </c>
      <c r="J26" s="88">
        <v>3.034528891153486E-2</v>
      </c>
      <c r="K26" s="89">
        <v>6.4127653269543013E-3</v>
      </c>
      <c r="L26" s="89">
        <v>9.0998676661136133E-3</v>
      </c>
    </row>
    <row r="27" spans="1:12" ht="15" customHeight="1" x14ac:dyDescent="0.35">
      <c r="A27" s="103" t="s">
        <v>32</v>
      </c>
      <c r="B27" s="103"/>
      <c r="C27" s="18"/>
      <c r="D27" s="19">
        <f>SUM(D10,D14,D26)</f>
        <v>6266</v>
      </c>
      <c r="E27" s="19">
        <f>SUM(E10,E14,E26)</f>
        <v>237</v>
      </c>
      <c r="F27" s="12">
        <f t="shared" si="0"/>
        <v>3.782317267794446E-2</v>
      </c>
      <c r="G27" s="26" t="str">
        <f t="shared" si="1"/>
        <v>3-4%</v>
      </c>
      <c r="H27" s="23">
        <f t="shared" si="2"/>
        <v>3.0480516375806836E-2</v>
      </c>
      <c r="I27" s="88">
        <v>3.3375865780367824E-2</v>
      </c>
      <c r="J27" s="88">
        <v>4.2836817990143432E-2</v>
      </c>
      <c r="K27" s="89">
        <v>4.4473068975766361E-3</v>
      </c>
      <c r="L27" s="89">
        <v>5.0136453121989721E-3</v>
      </c>
    </row>
    <row r="28" spans="1:12" ht="15" customHeight="1" x14ac:dyDescent="0.35">
      <c r="A28" s="97" t="s">
        <v>42</v>
      </c>
      <c r="B28" s="98"/>
      <c r="C28" s="8" t="s">
        <v>15</v>
      </c>
      <c r="D28" s="13">
        <v>8</v>
      </c>
      <c r="E28" s="13">
        <v>0</v>
      </c>
      <c r="F28" s="86">
        <v>0</v>
      </c>
      <c r="G28" s="26" t="s">
        <v>90</v>
      </c>
      <c r="H28" s="23">
        <f t="shared" si="2"/>
        <v>3.0480516375806836E-2</v>
      </c>
      <c r="I28" s="88">
        <v>8.4449172763964501E-12</v>
      </c>
      <c r="J28" s="88">
        <v>0.32440667377868149</v>
      </c>
      <c r="K28" s="89" t="e">
        <v>#VALUE!</v>
      </c>
      <c r="L28" s="89" t="e">
        <v>#VALUE!</v>
      </c>
    </row>
    <row r="29" spans="1:12" x14ac:dyDescent="0.35">
      <c r="A29" s="99"/>
      <c r="B29" s="100"/>
      <c r="C29" s="8" t="s">
        <v>7</v>
      </c>
      <c r="D29" s="13">
        <v>95</v>
      </c>
      <c r="E29" s="13">
        <v>0</v>
      </c>
      <c r="F29" s="86">
        <v>0</v>
      </c>
      <c r="G29" s="26" t="s">
        <v>90</v>
      </c>
      <c r="H29" s="23">
        <f t="shared" si="2"/>
        <v>3.0480516375806836E-2</v>
      </c>
      <c r="I29" s="88">
        <v>1.0117214503805795E-12</v>
      </c>
      <c r="J29" s="88">
        <v>3.8864701662129013E-2</v>
      </c>
      <c r="K29" s="89" t="e">
        <v>#VALUE!</v>
      </c>
      <c r="L29" s="89" t="e">
        <v>#VALUE!</v>
      </c>
    </row>
    <row r="30" spans="1:12" x14ac:dyDescent="0.35">
      <c r="A30" s="99"/>
      <c r="B30" s="100"/>
      <c r="C30" s="8" t="s">
        <v>19</v>
      </c>
      <c r="D30" s="13">
        <v>63</v>
      </c>
      <c r="E30" s="13">
        <v>0</v>
      </c>
      <c r="F30" s="86">
        <v>0</v>
      </c>
      <c r="G30" s="26" t="s">
        <v>90</v>
      </c>
      <c r="H30" s="23">
        <f t="shared" si="2"/>
        <v>3.0480516375806836E-2</v>
      </c>
      <c r="I30" s="88">
        <v>1.4960779343412645E-12</v>
      </c>
      <c r="J30" s="88">
        <v>5.747097934870829E-2</v>
      </c>
      <c r="K30" s="89" t="e">
        <v>#VALUE!</v>
      </c>
      <c r="L30" s="89" t="e">
        <v>#VALUE!</v>
      </c>
    </row>
    <row r="31" spans="1:12" x14ac:dyDescent="0.35">
      <c r="A31" s="99"/>
      <c r="B31" s="100"/>
      <c r="C31" s="8" t="s">
        <v>11</v>
      </c>
      <c r="D31" s="13">
        <v>8</v>
      </c>
      <c r="E31" s="13">
        <v>0</v>
      </c>
      <c r="F31" s="86">
        <v>0</v>
      </c>
      <c r="G31" s="26" t="s">
        <v>90</v>
      </c>
      <c r="H31" s="23">
        <f t="shared" si="2"/>
        <v>3.0480516375806836E-2</v>
      </c>
      <c r="I31" s="88">
        <v>8.4449172763964501E-12</v>
      </c>
      <c r="J31" s="88">
        <v>0.32440667377868149</v>
      </c>
      <c r="K31" s="89" t="e">
        <v>#VALUE!</v>
      </c>
      <c r="L31" s="89" t="e">
        <v>#VALUE!</v>
      </c>
    </row>
    <row r="32" spans="1:12" x14ac:dyDescent="0.35">
      <c r="A32" s="99"/>
      <c r="B32" s="100"/>
      <c r="C32" s="8" t="s">
        <v>2</v>
      </c>
      <c r="D32" s="13">
        <v>296</v>
      </c>
      <c r="E32" s="13">
        <v>2</v>
      </c>
      <c r="F32" s="11">
        <f t="shared" si="0"/>
        <v>6.7567567567567571E-3</v>
      </c>
      <c r="G32" s="26" t="str">
        <f t="shared" si="1"/>
        <v>0-2%</v>
      </c>
      <c r="H32" s="23">
        <f t="shared" si="2"/>
        <v>3.0480516375806836E-2</v>
      </c>
      <c r="I32" s="88">
        <v>1.8549105788435948E-3</v>
      </c>
      <c r="J32" s="88">
        <v>2.4297055334411774E-2</v>
      </c>
      <c r="K32" s="89">
        <v>4.9018461779131621E-3</v>
      </c>
      <c r="L32" s="89">
        <v>1.7540298577655017E-2</v>
      </c>
    </row>
    <row r="33" spans="1:12" x14ac:dyDescent="0.35">
      <c r="A33" s="99"/>
      <c r="B33" s="100"/>
      <c r="C33" s="8" t="s">
        <v>30</v>
      </c>
      <c r="D33" s="13">
        <v>3</v>
      </c>
      <c r="E33" s="13">
        <v>0</v>
      </c>
      <c r="F33" s="86">
        <v>0</v>
      </c>
      <c r="G33" s="26" t="s">
        <v>90</v>
      </c>
      <c r="H33" s="23">
        <f t="shared" si="2"/>
        <v>3.0480516375806836E-2</v>
      </c>
      <c r="I33" s="88">
        <v>1.4616800186955218E-11</v>
      </c>
      <c r="J33" s="88">
        <v>0.56149603065870779</v>
      </c>
      <c r="K33" s="89" t="e">
        <v>#VALUE!</v>
      </c>
      <c r="L33" s="89" t="e">
        <v>#VALUE!</v>
      </c>
    </row>
    <row r="34" spans="1:12" x14ac:dyDescent="0.35">
      <c r="A34" s="99"/>
      <c r="B34" s="100"/>
      <c r="C34" s="8" t="s">
        <v>79</v>
      </c>
      <c r="D34" s="13">
        <v>1</v>
      </c>
      <c r="E34" s="13">
        <v>0</v>
      </c>
      <c r="F34" s="86">
        <v>0</v>
      </c>
      <c r="G34" s="26" t="s">
        <v>90</v>
      </c>
      <c r="H34" s="23">
        <f t="shared" si="2"/>
        <v>3.0480516375806836E-2</v>
      </c>
      <c r="I34" s="88">
        <v>2.0654999780381003E-11</v>
      </c>
      <c r="J34" s="88">
        <v>0.79345001926555703</v>
      </c>
      <c r="K34" s="89" t="e">
        <v>#VALUE!</v>
      </c>
      <c r="L34" s="89" t="e">
        <v>#VALUE!</v>
      </c>
    </row>
    <row r="35" spans="1:12" x14ac:dyDescent="0.35">
      <c r="A35" s="99"/>
      <c r="B35" s="100"/>
      <c r="C35" s="8" t="s">
        <v>24</v>
      </c>
      <c r="D35" s="13">
        <v>41</v>
      </c>
      <c r="E35" s="13">
        <v>0</v>
      </c>
      <c r="F35" s="86">
        <v>0</v>
      </c>
      <c r="G35" s="26" t="s">
        <v>90</v>
      </c>
      <c r="H35" s="23">
        <f t="shared" si="2"/>
        <v>3.0480516375806836E-2</v>
      </c>
      <c r="I35" s="88">
        <v>2.2300800583861882E-12</v>
      </c>
      <c r="J35" s="88">
        <v>8.5667251711663575E-2</v>
      </c>
      <c r="K35" s="89" t="e">
        <v>#VALUE!</v>
      </c>
      <c r="L35" s="89" t="e">
        <v>#VALUE!</v>
      </c>
    </row>
    <row r="36" spans="1:12" x14ac:dyDescent="0.35">
      <c r="A36" s="99"/>
      <c r="B36" s="100"/>
      <c r="C36" s="8" t="s">
        <v>10</v>
      </c>
      <c r="D36" s="13">
        <v>19</v>
      </c>
      <c r="E36" s="13">
        <v>0</v>
      </c>
      <c r="F36" s="86">
        <v>0</v>
      </c>
      <c r="G36" s="26" t="s">
        <v>90</v>
      </c>
      <c r="H36" s="23">
        <f t="shared" si="2"/>
        <v>3.0480516375806836E-2</v>
      </c>
      <c r="I36" s="88">
        <v>4.3780074397961459E-12</v>
      </c>
      <c r="J36" s="88">
        <v>0.16817865525956094</v>
      </c>
      <c r="K36" s="89" t="e">
        <v>#VALUE!</v>
      </c>
      <c r="L36" s="89" t="e">
        <v>#VALUE!</v>
      </c>
    </row>
    <row r="37" spans="1:12" x14ac:dyDescent="0.35">
      <c r="A37" s="99"/>
      <c r="B37" s="100"/>
      <c r="C37" s="8" t="s">
        <v>4</v>
      </c>
      <c r="D37" s="13">
        <v>154</v>
      </c>
      <c r="E37" s="13">
        <v>2</v>
      </c>
      <c r="F37" s="11">
        <f t="shared" si="0"/>
        <v>1.2987012987012988E-2</v>
      </c>
      <c r="G37" s="26" t="str">
        <f t="shared" si="1"/>
        <v>0-5%</v>
      </c>
      <c r="H37" s="23">
        <f t="shared" si="2"/>
        <v>3.0480516375806836E-2</v>
      </c>
      <c r="I37" s="88">
        <v>3.568770920140847E-3</v>
      </c>
      <c r="J37" s="88">
        <v>4.6110470747491361E-2</v>
      </c>
      <c r="K37" s="89">
        <v>9.4182420668721401E-3</v>
      </c>
      <c r="L37" s="89">
        <v>3.312345776047837E-2</v>
      </c>
    </row>
    <row r="38" spans="1:12" x14ac:dyDescent="0.35">
      <c r="A38" s="99"/>
      <c r="B38" s="100"/>
      <c r="C38" s="8" t="s">
        <v>26</v>
      </c>
      <c r="D38" s="13">
        <v>11</v>
      </c>
      <c r="E38" s="13">
        <v>1</v>
      </c>
      <c r="F38" s="11">
        <f t="shared" si="0"/>
        <v>9.0909090909090912E-2</v>
      </c>
      <c r="G38" s="26" t="str">
        <f t="shared" si="1"/>
        <v>2-38%</v>
      </c>
      <c r="H38" s="23">
        <f t="shared" si="2"/>
        <v>3.0480516375806836E-2</v>
      </c>
      <c r="I38" s="88">
        <v>1.6232219430273979E-2</v>
      </c>
      <c r="J38" s="88">
        <v>0.37735775173997038</v>
      </c>
      <c r="K38" s="89">
        <v>7.4676871478816936E-2</v>
      </c>
      <c r="L38" s="89">
        <v>0.2864486608308795</v>
      </c>
    </row>
    <row r="39" spans="1:12" x14ac:dyDescent="0.35">
      <c r="A39" s="99"/>
      <c r="B39" s="100"/>
      <c r="C39" s="8" t="s">
        <v>13</v>
      </c>
      <c r="D39" s="13">
        <v>86</v>
      </c>
      <c r="E39" s="13">
        <v>2</v>
      </c>
      <c r="F39" s="11">
        <f t="shared" si="0"/>
        <v>2.3255813953488372E-2</v>
      </c>
      <c r="G39" s="26" t="str">
        <f t="shared" si="1"/>
        <v>1-8%</v>
      </c>
      <c r="H39" s="23">
        <f t="shared" si="2"/>
        <v>3.0480516375806836E-2</v>
      </c>
      <c r="I39" s="88">
        <v>6.4009410514726077E-3</v>
      </c>
      <c r="J39" s="88">
        <v>8.0879972105379255E-2</v>
      </c>
      <c r="K39" s="89">
        <v>1.6854872902015764E-2</v>
      </c>
      <c r="L39" s="89">
        <v>5.7624158151890884E-2</v>
      </c>
    </row>
    <row r="40" spans="1:12" x14ac:dyDescent="0.35">
      <c r="A40" s="99"/>
      <c r="B40" s="100"/>
      <c r="C40" s="8" t="s">
        <v>12</v>
      </c>
      <c r="D40" s="13">
        <v>4</v>
      </c>
      <c r="E40" s="13">
        <v>0</v>
      </c>
      <c r="F40" s="86">
        <v>0</v>
      </c>
      <c r="G40" s="26" t="s">
        <v>90</v>
      </c>
      <c r="H40" s="23">
        <f t="shared" si="2"/>
        <v>3.0480516375806836E-2</v>
      </c>
      <c r="I40" s="88">
        <v>1.2752755544863424E-11</v>
      </c>
      <c r="J40" s="88">
        <v>0.48988982039941581</v>
      </c>
      <c r="K40" s="89" t="e">
        <v>#VALUE!</v>
      </c>
      <c r="L40" s="89" t="e">
        <v>#VALUE!</v>
      </c>
    </row>
    <row r="41" spans="1:12" x14ac:dyDescent="0.35">
      <c r="A41" s="99"/>
      <c r="B41" s="100"/>
      <c r="C41" s="8" t="s">
        <v>3</v>
      </c>
      <c r="D41" s="13">
        <v>141</v>
      </c>
      <c r="E41" s="13">
        <v>6</v>
      </c>
      <c r="F41" s="11">
        <f t="shared" si="0"/>
        <v>4.2553191489361701E-2</v>
      </c>
      <c r="G41" s="26" t="str">
        <f t="shared" si="1"/>
        <v>2-9%</v>
      </c>
      <c r="H41" s="23">
        <f t="shared" si="2"/>
        <v>3.0480516375806836E-2</v>
      </c>
      <c r="I41" s="88">
        <v>1.9646190063591258E-2</v>
      </c>
      <c r="J41" s="88">
        <v>8.9724738945360094E-2</v>
      </c>
      <c r="K41" s="89">
        <v>2.2907001425770443E-2</v>
      </c>
      <c r="L41" s="89">
        <v>4.7171547455998393E-2</v>
      </c>
    </row>
    <row r="42" spans="1:12" x14ac:dyDescent="0.35">
      <c r="A42" s="99"/>
      <c r="B42" s="100"/>
      <c r="C42" s="8" t="s">
        <v>8</v>
      </c>
      <c r="D42" s="13">
        <v>71</v>
      </c>
      <c r="E42" s="13">
        <v>1</v>
      </c>
      <c r="F42" s="11">
        <f t="shared" si="0"/>
        <v>1.4084507042253521E-2</v>
      </c>
      <c r="G42" s="26" t="str">
        <f t="shared" si="1"/>
        <v>0-8%</v>
      </c>
      <c r="H42" s="23">
        <f t="shared" si="2"/>
        <v>3.0480516375806836E-2</v>
      </c>
      <c r="I42" s="88">
        <v>2.4906103680079989E-3</v>
      </c>
      <c r="J42" s="88">
        <v>7.5560305703101363E-2</v>
      </c>
      <c r="K42" s="89">
        <v>1.1593896674245523E-2</v>
      </c>
      <c r="L42" s="89">
        <v>6.147579866084784E-2</v>
      </c>
    </row>
    <row r="43" spans="1:12" x14ac:dyDescent="0.35">
      <c r="A43" s="99"/>
      <c r="B43" s="100"/>
      <c r="C43" s="8" t="s">
        <v>21</v>
      </c>
      <c r="D43" s="13">
        <v>4</v>
      </c>
      <c r="E43" s="13">
        <v>0</v>
      </c>
      <c r="F43" s="86">
        <v>0</v>
      </c>
      <c r="G43" s="26" t="s">
        <v>90</v>
      </c>
      <c r="H43" s="23">
        <f t="shared" si="2"/>
        <v>3.0480516375806836E-2</v>
      </c>
      <c r="I43" s="88">
        <v>1.2752755544863424E-11</v>
      </c>
      <c r="J43" s="88">
        <v>0.48988982039941581</v>
      </c>
      <c r="K43" s="89" t="e">
        <v>#VALUE!</v>
      </c>
      <c r="L43" s="89" t="e">
        <v>#VALUE!</v>
      </c>
    </row>
    <row r="44" spans="1:12" x14ac:dyDescent="0.35">
      <c r="A44" s="99"/>
      <c r="B44" s="100"/>
      <c r="C44" s="8" t="s">
        <v>27</v>
      </c>
      <c r="D44" s="13">
        <v>8</v>
      </c>
      <c r="E44" s="13">
        <v>0</v>
      </c>
      <c r="F44" s="86">
        <v>0</v>
      </c>
      <c r="G44" s="26" t="s">
        <v>90</v>
      </c>
      <c r="H44" s="23">
        <f t="shared" si="2"/>
        <v>3.0480516375806836E-2</v>
      </c>
      <c r="I44" s="88">
        <v>8.4449172763964501E-12</v>
      </c>
      <c r="J44" s="88">
        <v>0.32440667377868149</v>
      </c>
      <c r="K44" s="89" t="e">
        <v>#VALUE!</v>
      </c>
      <c r="L44" s="89" t="e">
        <v>#VALUE!</v>
      </c>
    </row>
    <row r="45" spans="1:12" x14ac:dyDescent="0.35">
      <c r="A45" s="99"/>
      <c r="B45" s="100"/>
      <c r="C45" s="8" t="s">
        <v>77</v>
      </c>
      <c r="D45" s="13">
        <v>18</v>
      </c>
      <c r="E45" s="13">
        <v>0</v>
      </c>
      <c r="F45" s="86">
        <v>0</v>
      </c>
      <c r="G45" s="26" t="s">
        <v>90</v>
      </c>
      <c r="H45" s="23">
        <f t="shared" si="2"/>
        <v>3.0480516375806836E-2</v>
      </c>
      <c r="I45" s="88">
        <v>4.5784524103645403E-12</v>
      </c>
      <c r="J45" s="88">
        <v>0.17587863431791184</v>
      </c>
      <c r="K45" s="89" t="e">
        <v>#VALUE!</v>
      </c>
      <c r="L45" s="89" t="e">
        <v>#VALUE!</v>
      </c>
    </row>
    <row r="46" spans="1:12" x14ac:dyDescent="0.35">
      <c r="A46" s="99"/>
      <c r="B46" s="100"/>
      <c r="C46" s="8" t="s">
        <v>1</v>
      </c>
      <c r="D46" s="13">
        <v>70</v>
      </c>
      <c r="E46" s="13">
        <v>1</v>
      </c>
      <c r="F46" s="11">
        <f t="shared" si="0"/>
        <v>1.4285714285714285E-2</v>
      </c>
      <c r="G46" s="26" t="str">
        <f t="shared" si="1"/>
        <v>0-8%</v>
      </c>
      <c r="H46" s="23">
        <f t="shared" si="2"/>
        <v>3.0480516375806836E-2</v>
      </c>
      <c r="I46" s="88">
        <v>2.5262536570396666E-3</v>
      </c>
      <c r="J46" s="88">
        <v>7.6581669328975102E-2</v>
      </c>
      <c r="K46" s="89">
        <v>1.1759460628674619E-2</v>
      </c>
      <c r="L46" s="89">
        <v>6.2295955043260819E-2</v>
      </c>
    </row>
    <row r="47" spans="1:12" x14ac:dyDescent="0.35">
      <c r="A47" s="99"/>
      <c r="B47" s="100"/>
      <c r="C47" s="8" t="s">
        <v>29</v>
      </c>
      <c r="D47" s="13">
        <v>18</v>
      </c>
      <c r="E47" s="13">
        <v>0</v>
      </c>
      <c r="F47" s="86">
        <v>0</v>
      </c>
      <c r="G47" s="26" t="s">
        <v>90</v>
      </c>
      <c r="H47" s="23">
        <f t="shared" si="2"/>
        <v>3.0480516375806836E-2</v>
      </c>
      <c r="I47" s="88">
        <v>4.5784524103645403E-12</v>
      </c>
      <c r="J47" s="88">
        <v>0.17587863431791184</v>
      </c>
      <c r="K47" s="89" t="e">
        <v>#VALUE!</v>
      </c>
      <c r="L47" s="89" t="e">
        <v>#VALUE!</v>
      </c>
    </row>
    <row r="48" spans="1:12" x14ac:dyDescent="0.35">
      <c r="A48" s="99"/>
      <c r="B48" s="100"/>
      <c r="C48" s="8" t="s">
        <v>0</v>
      </c>
      <c r="D48" s="13">
        <v>539</v>
      </c>
      <c r="E48" s="13">
        <v>1</v>
      </c>
      <c r="F48" s="11">
        <f t="shared" si="0"/>
        <v>1.8552875695732839E-3</v>
      </c>
      <c r="G48" s="26" t="str">
        <f t="shared" si="1"/>
        <v>0-1%</v>
      </c>
      <c r="H48" s="23">
        <f t="shared" si="2"/>
        <v>3.0480516375806836E-2</v>
      </c>
      <c r="I48" s="88">
        <v>3.2757985285880321E-4</v>
      </c>
      <c r="J48" s="88">
        <v>1.0433284622675178E-2</v>
      </c>
      <c r="K48" s="89">
        <v>1.5277077167144806E-3</v>
      </c>
      <c r="L48" s="89">
        <v>8.5779970531018948E-3</v>
      </c>
    </row>
    <row r="49" spans="1:12" x14ac:dyDescent="0.35">
      <c r="A49" s="99"/>
      <c r="B49" s="100"/>
      <c r="C49" s="8" t="s">
        <v>5</v>
      </c>
      <c r="D49" s="13">
        <v>130</v>
      </c>
      <c r="E49" s="13">
        <v>0</v>
      </c>
      <c r="F49" s="86">
        <v>0</v>
      </c>
      <c r="G49" s="26" t="s">
        <v>90</v>
      </c>
      <c r="H49" s="23">
        <f t="shared" si="2"/>
        <v>3.0480516375806836E-2</v>
      </c>
      <c r="I49" s="88">
        <v>7.4715279424409855E-13</v>
      </c>
      <c r="J49" s="88">
        <v>2.8701447847527373E-2</v>
      </c>
      <c r="K49" s="89" t="e">
        <v>#VALUE!</v>
      </c>
      <c r="L49" s="89" t="e">
        <v>#VALUE!</v>
      </c>
    </row>
    <row r="50" spans="1:12" x14ac:dyDescent="0.35">
      <c r="A50" s="99"/>
      <c r="B50" s="100"/>
      <c r="C50" s="8" t="s">
        <v>76</v>
      </c>
      <c r="D50" s="13">
        <v>3</v>
      </c>
      <c r="E50" s="13">
        <v>0</v>
      </c>
      <c r="F50" s="86">
        <v>0</v>
      </c>
      <c r="G50" s="26" t="s">
        <v>90</v>
      </c>
      <c r="H50" s="23">
        <f t="shared" si="2"/>
        <v>3.0480516375806836E-2</v>
      </c>
      <c r="I50" s="88">
        <v>1.4616800186955218E-11</v>
      </c>
      <c r="J50" s="88">
        <v>0.56149603065870779</v>
      </c>
      <c r="K50" s="89" t="e">
        <v>#VALUE!</v>
      </c>
      <c r="L50" s="89" t="e">
        <v>#VALUE!</v>
      </c>
    </row>
    <row r="51" spans="1:12" x14ac:dyDescent="0.35">
      <c r="A51" s="99"/>
      <c r="B51" s="100"/>
      <c r="C51" s="8" t="s">
        <v>16</v>
      </c>
      <c r="D51" s="13">
        <v>130</v>
      </c>
      <c r="E51" s="13">
        <v>0</v>
      </c>
      <c r="F51" s="86">
        <v>0</v>
      </c>
      <c r="G51" s="26" t="s">
        <v>90</v>
      </c>
      <c r="H51" s="23">
        <f t="shared" si="2"/>
        <v>3.0480516375806836E-2</v>
      </c>
      <c r="I51" s="88">
        <v>7.4715279424409855E-13</v>
      </c>
      <c r="J51" s="88">
        <v>2.8701447847527373E-2</v>
      </c>
      <c r="K51" s="89" t="e">
        <v>#VALUE!</v>
      </c>
      <c r="L51" s="89" t="e">
        <v>#VALUE!</v>
      </c>
    </row>
    <row r="52" spans="1:12" x14ac:dyDescent="0.35">
      <c r="A52" s="99"/>
      <c r="B52" s="100"/>
      <c r="C52" s="8" t="s">
        <v>78</v>
      </c>
      <c r="D52" s="13">
        <v>1</v>
      </c>
      <c r="E52" s="13">
        <v>0</v>
      </c>
      <c r="F52" s="86">
        <v>0</v>
      </c>
      <c r="G52" s="26" t="s">
        <v>90</v>
      </c>
      <c r="H52" s="23">
        <f t="shared" si="2"/>
        <v>3.0480516375806836E-2</v>
      </c>
      <c r="I52" s="88">
        <v>2.0654999780381003E-11</v>
      </c>
      <c r="J52" s="88">
        <v>0.79345001926555703</v>
      </c>
      <c r="K52" s="89" t="e">
        <v>#VALUE!</v>
      </c>
      <c r="L52" s="89" t="e">
        <v>#VALUE!</v>
      </c>
    </row>
    <row r="53" spans="1:12" x14ac:dyDescent="0.35">
      <c r="A53" s="99"/>
      <c r="B53" s="100"/>
      <c r="C53" s="8" t="s">
        <v>18</v>
      </c>
      <c r="D53" s="13">
        <v>20</v>
      </c>
      <c r="E53" s="13">
        <v>2</v>
      </c>
      <c r="F53" s="11">
        <f t="shared" si="0"/>
        <v>0.1</v>
      </c>
      <c r="G53" s="26" t="str">
        <f t="shared" si="1"/>
        <v>3-30%</v>
      </c>
      <c r="H53" s="23">
        <f t="shared" si="2"/>
        <v>3.0480516375806836E-2</v>
      </c>
      <c r="I53" s="88">
        <v>2.7866546187838036E-2</v>
      </c>
      <c r="J53" s="88">
        <v>0.30103314061225467</v>
      </c>
      <c r="K53" s="89">
        <v>7.2133453812161963E-2</v>
      </c>
      <c r="L53" s="89">
        <v>0.20103314061225466</v>
      </c>
    </row>
    <row r="54" spans="1:12" x14ac:dyDescent="0.35">
      <c r="A54" s="99"/>
      <c r="B54" s="100"/>
      <c r="C54" s="8" t="s">
        <v>9</v>
      </c>
      <c r="D54" s="13">
        <v>112</v>
      </c>
      <c r="E54" s="13">
        <v>0</v>
      </c>
      <c r="F54" s="86">
        <v>0</v>
      </c>
      <c r="G54" s="26" t="s">
        <v>90</v>
      </c>
      <c r="H54" s="23">
        <f t="shared" si="2"/>
        <v>3.0480516375806836E-2</v>
      </c>
      <c r="I54" s="88">
        <v>8.6324898507748051E-13</v>
      </c>
      <c r="J54" s="88">
        <v>3.3161216708958247E-2</v>
      </c>
      <c r="K54" s="89" t="e">
        <v>#VALUE!</v>
      </c>
      <c r="L54" s="89" t="e">
        <v>#VALUE!</v>
      </c>
    </row>
    <row r="55" spans="1:12" x14ac:dyDescent="0.35">
      <c r="A55" s="99"/>
      <c r="B55" s="100"/>
      <c r="C55" s="8" t="s">
        <v>20</v>
      </c>
      <c r="D55" s="13">
        <v>6</v>
      </c>
      <c r="E55" s="13">
        <v>0</v>
      </c>
      <c r="F55" s="86">
        <v>0</v>
      </c>
      <c r="G55" s="26" t="s">
        <v>90</v>
      </c>
      <c r="H55" s="23">
        <f t="shared" si="2"/>
        <v>3.0480516375806836E-2</v>
      </c>
      <c r="I55" s="88">
        <v>1.0161112168357063E-11</v>
      </c>
      <c r="J55" s="88">
        <v>0.39033332033246232</v>
      </c>
      <c r="K55" s="89" t="e">
        <v>#VALUE!</v>
      </c>
      <c r="L55" s="89" t="e">
        <v>#VALUE!</v>
      </c>
    </row>
    <row r="56" spans="1:12" x14ac:dyDescent="0.35">
      <c r="A56" s="99"/>
      <c r="B56" s="100"/>
      <c r="C56" s="8" t="s">
        <v>14</v>
      </c>
      <c r="D56" s="13">
        <v>35</v>
      </c>
      <c r="E56" s="13">
        <v>0</v>
      </c>
      <c r="F56" s="86">
        <v>0</v>
      </c>
      <c r="G56" s="26" t="s">
        <v>90</v>
      </c>
      <c r="H56" s="23">
        <f t="shared" si="2"/>
        <v>3.0480516375806836E-2</v>
      </c>
      <c r="I56" s="88">
        <v>2.574569841650167E-12</v>
      </c>
      <c r="J56" s="88">
        <v>9.8900629977163118E-2</v>
      </c>
      <c r="K56" s="89" t="e">
        <v>#VALUE!</v>
      </c>
      <c r="L56" s="89" t="e">
        <v>#VALUE!</v>
      </c>
    </row>
    <row r="57" spans="1:12" x14ac:dyDescent="0.35">
      <c r="A57" s="99"/>
      <c r="B57" s="100"/>
      <c r="C57" s="8" t="s">
        <v>17</v>
      </c>
      <c r="D57" s="13">
        <v>2</v>
      </c>
      <c r="E57" s="13">
        <v>0</v>
      </c>
      <c r="F57" s="86">
        <v>0</v>
      </c>
      <c r="G57" s="26" t="s">
        <v>90</v>
      </c>
      <c r="H57" s="23">
        <f t="shared" si="2"/>
        <v>3.0480516375806836E-2</v>
      </c>
      <c r="I57" s="88">
        <v>1.7119058564123158E-11</v>
      </c>
      <c r="J57" s="88">
        <v>0.65761885702916056</v>
      </c>
      <c r="K57" s="89" t="e">
        <v>#VALUE!</v>
      </c>
      <c r="L57" s="89" t="e">
        <v>#VALUE!</v>
      </c>
    </row>
    <row r="58" spans="1:12" x14ac:dyDescent="0.35">
      <c r="A58" s="99"/>
      <c r="B58" s="100"/>
      <c r="C58" s="8" t="s">
        <v>94</v>
      </c>
      <c r="D58" s="13">
        <v>1</v>
      </c>
      <c r="E58" s="13">
        <v>0</v>
      </c>
      <c r="F58" s="86">
        <v>0</v>
      </c>
      <c r="G58" s="26" t="s">
        <v>90</v>
      </c>
      <c r="H58" s="23">
        <f t="shared" si="2"/>
        <v>3.0480516375806836E-2</v>
      </c>
      <c r="I58" s="88">
        <v>2.0654999780381003E-11</v>
      </c>
      <c r="J58" s="88">
        <v>0.79345001926555703</v>
      </c>
      <c r="K58" s="89" t="e">
        <v>#VALUE!</v>
      </c>
      <c r="L58" s="89" t="e">
        <v>#VALUE!</v>
      </c>
    </row>
    <row r="59" spans="1:12" x14ac:dyDescent="0.35">
      <c r="A59" s="99"/>
      <c r="B59" s="100"/>
      <c r="C59" s="8" t="s">
        <v>95</v>
      </c>
      <c r="D59" s="13">
        <v>1</v>
      </c>
      <c r="E59" s="13">
        <v>0</v>
      </c>
      <c r="F59" s="86">
        <v>0</v>
      </c>
      <c r="G59" s="26" t="s">
        <v>90</v>
      </c>
      <c r="H59" s="23">
        <f t="shared" si="2"/>
        <v>3.0480516375806836E-2</v>
      </c>
      <c r="I59" s="88">
        <v>2.0654999780381003E-11</v>
      </c>
      <c r="J59" s="88">
        <v>0.79345001926555703</v>
      </c>
      <c r="K59" s="89" t="e">
        <v>#VALUE!</v>
      </c>
      <c r="L59" s="89" t="e">
        <v>#VALUE!</v>
      </c>
    </row>
    <row r="60" spans="1:12" x14ac:dyDescent="0.35">
      <c r="A60" s="99"/>
      <c r="B60" s="100"/>
      <c r="C60" s="20" t="s">
        <v>96</v>
      </c>
      <c r="D60" s="13">
        <v>1</v>
      </c>
      <c r="E60" s="20">
        <v>0</v>
      </c>
      <c r="F60" s="86">
        <v>0</v>
      </c>
      <c r="G60" s="26" t="s">
        <v>90</v>
      </c>
      <c r="H60" s="23">
        <f t="shared" si="2"/>
        <v>3.0480516375806836E-2</v>
      </c>
      <c r="I60" s="88">
        <v>2.0654999780381003E-11</v>
      </c>
      <c r="J60" s="88">
        <v>0.79345001926555703</v>
      </c>
      <c r="K60" s="89" t="e">
        <v>#VALUE!</v>
      </c>
      <c r="L60" s="89" t="e">
        <v>#VALUE!</v>
      </c>
    </row>
    <row r="61" spans="1:12" x14ac:dyDescent="0.35">
      <c r="A61" s="101"/>
      <c r="B61" s="102"/>
      <c r="C61" s="20" t="s">
        <v>97</v>
      </c>
      <c r="D61" s="20">
        <v>1</v>
      </c>
      <c r="E61" s="20">
        <v>0</v>
      </c>
      <c r="F61" s="86">
        <v>0</v>
      </c>
      <c r="G61" s="26" t="s">
        <v>90</v>
      </c>
      <c r="H61" s="23">
        <f t="shared" si="2"/>
        <v>3.0480516375806836E-2</v>
      </c>
      <c r="I61" s="88">
        <v>2.0654999780381003E-11</v>
      </c>
      <c r="J61" s="88">
        <v>0.79345001926555703</v>
      </c>
      <c r="K61" s="89" t="e">
        <v>#VALUE!</v>
      </c>
      <c r="L61" s="89" t="e">
        <v>#VALUE!</v>
      </c>
    </row>
    <row r="62" spans="1:12" x14ac:dyDescent="0.35">
      <c r="A62" s="103" t="s">
        <v>32</v>
      </c>
      <c r="B62" s="103"/>
      <c r="C62" s="20"/>
      <c r="D62" s="21">
        <f>SUM(D28:D60)</f>
        <v>2100</v>
      </c>
      <c r="E62" s="21">
        <f>SUM(E28:E60)</f>
        <v>18</v>
      </c>
      <c r="F62" s="12">
        <f t="shared" si="0"/>
        <v>8.5714285714285719E-3</v>
      </c>
      <c r="G62" s="29" t="str">
        <f t="shared" si="1"/>
        <v>1-1%</v>
      </c>
      <c r="H62" s="23">
        <f t="shared" si="2"/>
        <v>3.0480516375806836E-2</v>
      </c>
      <c r="I62" s="88">
        <v>5.4287192756207261E-3</v>
      </c>
      <c r="J62" s="88">
        <v>1.350875499590147E-2</v>
      </c>
      <c r="K62" s="89">
        <v>3.1427092958078457E-3</v>
      </c>
      <c r="L62" s="89">
        <v>4.9373264244728984E-3</v>
      </c>
    </row>
    <row r="63" spans="1:12" ht="15.5" x14ac:dyDescent="0.35">
      <c r="A63" s="104" t="s">
        <v>32</v>
      </c>
      <c r="B63" s="104"/>
      <c r="C63" s="16"/>
      <c r="D63" s="17">
        <f>SUM(D27,D62)</f>
        <v>8366</v>
      </c>
      <c r="E63" s="17">
        <f>SUM(E27,E62)</f>
        <v>255</v>
      </c>
      <c r="F63" s="12">
        <f t="shared" si="0"/>
        <v>3.0480516375806836E-2</v>
      </c>
      <c r="G63" s="29" t="str">
        <f t="shared" si="1"/>
        <v>3-3%</v>
      </c>
      <c r="I63" s="88">
        <v>2.7006909990129915E-2</v>
      </c>
      <c r="J63" s="88">
        <v>3.4385106416506196E-2</v>
      </c>
      <c r="K63" s="89">
        <v>3.4736063856769216E-3</v>
      </c>
      <c r="L63" s="89">
        <v>3.90459004069936E-3</v>
      </c>
    </row>
    <row r="64" spans="1:12" x14ac:dyDescent="0.35">
      <c r="B64" s="76" t="s">
        <v>44</v>
      </c>
      <c r="I64" s="88"/>
      <c r="J64" s="90"/>
      <c r="K64" s="89"/>
      <c r="L64" s="89"/>
    </row>
    <row r="66" spans="1:10" ht="15" customHeight="1" x14ac:dyDescent="0.35">
      <c r="A66" s="106" t="s">
        <v>34</v>
      </c>
      <c r="B66" s="106"/>
      <c r="C66" s="106" t="s">
        <v>35</v>
      </c>
      <c r="D66" s="105" t="s">
        <v>91</v>
      </c>
      <c r="E66" s="105" t="s">
        <v>98</v>
      </c>
      <c r="F66" s="105" t="s">
        <v>99</v>
      </c>
      <c r="G66" s="105" t="s">
        <v>100</v>
      </c>
      <c r="H66" s="105" t="s">
        <v>101</v>
      </c>
    </row>
    <row r="67" spans="1:10" x14ac:dyDescent="0.35">
      <c r="A67" s="106"/>
      <c r="B67" s="106"/>
      <c r="C67" s="106"/>
      <c r="D67" s="105"/>
      <c r="E67" s="105"/>
      <c r="F67" s="105"/>
      <c r="G67" s="105"/>
      <c r="H67" s="105"/>
    </row>
    <row r="68" spans="1:10" x14ac:dyDescent="0.35">
      <c r="A68" s="106"/>
      <c r="B68" s="106"/>
      <c r="C68" s="106"/>
      <c r="D68" s="105"/>
      <c r="E68" s="105"/>
      <c r="F68" s="105"/>
      <c r="G68" s="105"/>
      <c r="H68" s="105"/>
    </row>
    <row r="69" spans="1:10" ht="27" customHeight="1" x14ac:dyDescent="0.35">
      <c r="A69" s="106"/>
      <c r="B69" s="106"/>
      <c r="C69" s="106"/>
      <c r="D69" s="105"/>
      <c r="E69" s="105"/>
      <c r="F69" s="105"/>
      <c r="G69" s="105"/>
      <c r="H69" s="105"/>
    </row>
    <row r="70" spans="1:10" x14ac:dyDescent="0.35">
      <c r="A70" s="106" t="s">
        <v>36</v>
      </c>
      <c r="B70" s="106"/>
      <c r="C70" s="20" t="s">
        <v>50</v>
      </c>
      <c r="D70" s="13">
        <v>3212</v>
      </c>
      <c r="E70" s="13">
        <v>2127</v>
      </c>
      <c r="F70" s="11">
        <f>E70/D70</f>
        <v>0.66220423412204232</v>
      </c>
      <c r="G70" s="13">
        <v>1901</v>
      </c>
      <c r="H70" s="11">
        <f>G70/D70</f>
        <v>0.59184308841843092</v>
      </c>
      <c r="I70" s="67">
        <v>0.65467367917762376</v>
      </c>
      <c r="J70" s="67">
        <v>0.59108295481711692</v>
      </c>
    </row>
    <row r="71" spans="1:10" x14ac:dyDescent="0.35">
      <c r="A71" s="106"/>
      <c r="B71" s="106"/>
      <c r="C71" s="13" t="s">
        <v>52</v>
      </c>
      <c r="D71" s="13">
        <v>1136</v>
      </c>
      <c r="E71" s="13">
        <v>722</v>
      </c>
      <c r="F71" s="11">
        <f t="shared" ref="F71:F127" si="3">E71/D71</f>
        <v>0.63556338028169013</v>
      </c>
      <c r="G71" s="13">
        <v>646</v>
      </c>
      <c r="H71" s="11">
        <f t="shared" ref="H71:H126" si="4">G71/D71</f>
        <v>0.56866197183098588</v>
      </c>
      <c r="I71" s="67">
        <v>0.65467367917762376</v>
      </c>
      <c r="J71" s="67">
        <v>0.59108295481711692</v>
      </c>
    </row>
    <row r="72" spans="1:10" x14ac:dyDescent="0.35">
      <c r="A72" s="106"/>
      <c r="B72" s="106"/>
      <c r="C72" s="13" t="s">
        <v>51</v>
      </c>
      <c r="D72" s="13">
        <v>5</v>
      </c>
      <c r="E72" s="13">
        <v>1</v>
      </c>
      <c r="F72" s="11">
        <f t="shared" si="3"/>
        <v>0.2</v>
      </c>
      <c r="G72" s="13">
        <v>1</v>
      </c>
      <c r="H72" s="11">
        <f t="shared" si="4"/>
        <v>0.2</v>
      </c>
      <c r="I72" s="67">
        <v>0.65467367917762376</v>
      </c>
      <c r="J72" s="67">
        <v>0.59108295481711692</v>
      </c>
    </row>
    <row r="73" spans="1:10" x14ac:dyDescent="0.35">
      <c r="A73" s="106"/>
      <c r="B73" s="106"/>
      <c r="C73" s="14" t="s">
        <v>37</v>
      </c>
      <c r="D73" s="15">
        <f>SUM(D70:D72)</f>
        <v>4353</v>
      </c>
      <c r="E73" s="15">
        <f>SUM(E70:E72)</f>
        <v>2850</v>
      </c>
      <c r="F73" s="12">
        <f t="shared" si="3"/>
        <v>0.65472088215024127</v>
      </c>
      <c r="G73" s="15">
        <f>SUM(G70:G72)</f>
        <v>2548</v>
      </c>
      <c r="H73" s="12">
        <f t="shared" si="4"/>
        <v>0.58534344130484728</v>
      </c>
      <c r="I73" s="67">
        <v>0.65467367917762376</v>
      </c>
      <c r="J73" s="67">
        <v>0.59108295481711692</v>
      </c>
    </row>
    <row r="74" spans="1:10" x14ac:dyDescent="0.35">
      <c r="A74" s="107" t="s">
        <v>38</v>
      </c>
      <c r="B74" s="108"/>
      <c r="C74" s="13" t="s">
        <v>81</v>
      </c>
      <c r="D74" s="13">
        <v>0</v>
      </c>
      <c r="E74" s="86" t="s">
        <v>90</v>
      </c>
      <c r="F74" s="26" t="s">
        <v>90</v>
      </c>
      <c r="G74" s="86" t="s">
        <v>90</v>
      </c>
      <c r="H74" s="26" t="s">
        <v>90</v>
      </c>
      <c r="I74" s="67">
        <v>0.65467367917762376</v>
      </c>
      <c r="J74" s="67">
        <v>0.59108295481711692</v>
      </c>
    </row>
    <row r="75" spans="1:10" x14ac:dyDescent="0.35">
      <c r="A75" s="109"/>
      <c r="B75" s="110"/>
      <c r="C75" s="13" t="s">
        <v>53</v>
      </c>
      <c r="D75" s="13">
        <v>111</v>
      </c>
      <c r="E75" s="13">
        <v>60</v>
      </c>
      <c r="F75" s="11">
        <f t="shared" si="3"/>
        <v>0.54054054054054057</v>
      </c>
      <c r="G75" s="13">
        <v>56</v>
      </c>
      <c r="H75" s="11">
        <f t="shared" si="4"/>
        <v>0.50450450450450446</v>
      </c>
      <c r="I75" s="67">
        <v>0.65467367917762376</v>
      </c>
      <c r="J75" s="67">
        <v>0.59108295481711692</v>
      </c>
    </row>
    <row r="76" spans="1:10" x14ac:dyDescent="0.35">
      <c r="A76" s="109"/>
      <c r="B76" s="110"/>
      <c r="C76" s="13" t="s">
        <v>54</v>
      </c>
      <c r="D76" s="13">
        <v>437</v>
      </c>
      <c r="E76" s="13">
        <v>265</v>
      </c>
      <c r="F76" s="11">
        <f t="shared" si="3"/>
        <v>0.60640732265446229</v>
      </c>
      <c r="G76" s="13">
        <v>242</v>
      </c>
      <c r="H76" s="11">
        <f t="shared" si="4"/>
        <v>0.55377574370709381</v>
      </c>
      <c r="I76" s="67">
        <v>0.65467367917762376</v>
      </c>
      <c r="J76" s="67">
        <v>0.59108295481711692</v>
      </c>
    </row>
    <row r="77" spans="1:10" x14ac:dyDescent="0.35">
      <c r="A77" s="111"/>
      <c r="B77" s="112"/>
      <c r="C77" s="14" t="s">
        <v>39</v>
      </c>
      <c r="D77" s="15">
        <f>SUM(D74:D76)</f>
        <v>548</v>
      </c>
      <c r="E77" s="15">
        <f>SUM(E74:E76)</f>
        <v>325</v>
      </c>
      <c r="F77" s="12">
        <f t="shared" si="3"/>
        <v>0.59306569343065696</v>
      </c>
      <c r="G77" s="15">
        <f>SUM(G74:G76)</f>
        <v>298</v>
      </c>
      <c r="H77" s="12">
        <f t="shared" si="4"/>
        <v>0.54379562043795615</v>
      </c>
      <c r="I77" s="67">
        <v>0.65467367917762376</v>
      </c>
      <c r="J77" s="67">
        <v>0.59108295481711692</v>
      </c>
    </row>
    <row r="78" spans="1:10" x14ac:dyDescent="0.35">
      <c r="A78" s="107" t="s">
        <v>40</v>
      </c>
      <c r="B78" s="108"/>
      <c r="C78" s="13" t="s">
        <v>80</v>
      </c>
      <c r="D78" s="13">
        <v>0</v>
      </c>
      <c r="E78" s="86" t="s">
        <v>90</v>
      </c>
      <c r="F78" s="26" t="s">
        <v>90</v>
      </c>
      <c r="G78" s="86" t="s">
        <v>90</v>
      </c>
      <c r="H78" s="26" t="s">
        <v>90</v>
      </c>
      <c r="I78" s="67">
        <v>0.65467367917762376</v>
      </c>
      <c r="J78" s="67">
        <v>0.59108295481711692</v>
      </c>
    </row>
    <row r="79" spans="1:10" x14ac:dyDescent="0.35">
      <c r="A79" s="109"/>
      <c r="B79" s="110"/>
      <c r="C79" s="13" t="s">
        <v>55</v>
      </c>
      <c r="D79" s="13">
        <v>7</v>
      </c>
      <c r="E79" s="13">
        <v>6</v>
      </c>
      <c r="F79" s="11">
        <f t="shared" si="3"/>
        <v>0.8571428571428571</v>
      </c>
      <c r="G79" s="13">
        <v>6</v>
      </c>
      <c r="H79" s="11">
        <f t="shared" si="4"/>
        <v>0.8571428571428571</v>
      </c>
      <c r="I79" s="67">
        <v>0.65467367917762376</v>
      </c>
      <c r="J79" s="67">
        <v>0.59108295481711692</v>
      </c>
    </row>
    <row r="80" spans="1:10" x14ac:dyDescent="0.35">
      <c r="A80" s="109"/>
      <c r="B80" s="110"/>
      <c r="C80" s="13" t="s">
        <v>56</v>
      </c>
      <c r="D80" s="13">
        <v>75</v>
      </c>
      <c r="E80" s="13">
        <v>56</v>
      </c>
      <c r="F80" s="11">
        <f t="shared" si="3"/>
        <v>0.7466666666666667</v>
      </c>
      <c r="G80" s="13">
        <v>49</v>
      </c>
      <c r="H80" s="11">
        <f t="shared" si="4"/>
        <v>0.65333333333333332</v>
      </c>
      <c r="I80" s="67">
        <v>0.65467367917762376</v>
      </c>
      <c r="J80" s="67">
        <v>0.59108295481711692</v>
      </c>
    </row>
    <row r="81" spans="1:10" x14ac:dyDescent="0.35">
      <c r="A81" s="109"/>
      <c r="B81" s="110"/>
      <c r="C81" s="13" t="s">
        <v>57</v>
      </c>
      <c r="D81" s="13">
        <v>115</v>
      </c>
      <c r="E81" s="13">
        <v>99</v>
      </c>
      <c r="F81" s="11">
        <f t="shared" si="3"/>
        <v>0.86086956521739133</v>
      </c>
      <c r="G81" s="13">
        <v>83</v>
      </c>
      <c r="H81" s="11">
        <f t="shared" si="4"/>
        <v>0.72173913043478266</v>
      </c>
      <c r="I81" s="67">
        <v>0.65467367917762376</v>
      </c>
      <c r="J81" s="67">
        <v>0.59108295481711692</v>
      </c>
    </row>
    <row r="82" spans="1:10" x14ac:dyDescent="0.35">
      <c r="A82" s="109"/>
      <c r="B82" s="110"/>
      <c r="C82" s="13" t="s">
        <v>58</v>
      </c>
      <c r="D82" s="13">
        <v>165</v>
      </c>
      <c r="E82" s="13">
        <v>120</v>
      </c>
      <c r="F82" s="11">
        <f t="shared" si="3"/>
        <v>0.72727272727272729</v>
      </c>
      <c r="G82" s="13">
        <v>111</v>
      </c>
      <c r="H82" s="11">
        <f t="shared" si="4"/>
        <v>0.67272727272727273</v>
      </c>
      <c r="I82" s="67">
        <v>0.65467367917762376</v>
      </c>
      <c r="J82" s="67">
        <v>0.59108295481711692</v>
      </c>
    </row>
    <row r="83" spans="1:10" x14ac:dyDescent="0.35">
      <c r="A83" s="109"/>
      <c r="B83" s="110"/>
      <c r="C83" s="13" t="s">
        <v>59</v>
      </c>
      <c r="D83" s="13">
        <v>145</v>
      </c>
      <c r="E83" s="13">
        <v>103</v>
      </c>
      <c r="F83" s="11">
        <f t="shared" si="3"/>
        <v>0.71034482758620687</v>
      </c>
      <c r="G83" s="13">
        <v>98</v>
      </c>
      <c r="H83" s="11">
        <f t="shared" si="4"/>
        <v>0.67586206896551726</v>
      </c>
      <c r="I83" s="67">
        <v>0.65467367917762376</v>
      </c>
      <c r="J83" s="67">
        <v>0.59108295481711692</v>
      </c>
    </row>
    <row r="84" spans="1:10" x14ac:dyDescent="0.35">
      <c r="A84" s="109"/>
      <c r="B84" s="110"/>
      <c r="C84" s="13" t="s">
        <v>63</v>
      </c>
      <c r="D84" s="13">
        <v>227</v>
      </c>
      <c r="E84" s="13">
        <v>109</v>
      </c>
      <c r="F84" s="11">
        <f t="shared" si="3"/>
        <v>0.48017621145374451</v>
      </c>
      <c r="G84" s="13">
        <v>91</v>
      </c>
      <c r="H84" s="11">
        <f t="shared" si="4"/>
        <v>0.40088105726872247</v>
      </c>
      <c r="I84" s="67">
        <v>0.65467367917762376</v>
      </c>
      <c r="J84" s="67">
        <v>0.59108295481711692</v>
      </c>
    </row>
    <row r="85" spans="1:10" x14ac:dyDescent="0.35">
      <c r="A85" s="109"/>
      <c r="B85" s="110"/>
      <c r="C85" s="13" t="s">
        <v>64</v>
      </c>
      <c r="D85" s="13">
        <v>91</v>
      </c>
      <c r="E85" s="13">
        <v>63</v>
      </c>
      <c r="F85" s="11">
        <f t="shared" si="3"/>
        <v>0.69230769230769229</v>
      </c>
      <c r="G85" s="13">
        <v>62</v>
      </c>
      <c r="H85" s="11">
        <f t="shared" si="4"/>
        <v>0.68131868131868134</v>
      </c>
      <c r="I85" s="67">
        <v>0.65467367917762376</v>
      </c>
      <c r="J85" s="67">
        <v>0.59108295481711692</v>
      </c>
    </row>
    <row r="86" spans="1:10" x14ac:dyDescent="0.35">
      <c r="A86" s="109"/>
      <c r="B86" s="110"/>
      <c r="C86" s="13" t="s">
        <v>60</v>
      </c>
      <c r="D86" s="13">
        <v>130</v>
      </c>
      <c r="E86" s="13">
        <v>107</v>
      </c>
      <c r="F86" s="11">
        <f t="shared" si="3"/>
        <v>0.82307692307692304</v>
      </c>
      <c r="G86" s="13">
        <v>97</v>
      </c>
      <c r="H86" s="11">
        <f t="shared" si="4"/>
        <v>0.74615384615384617</v>
      </c>
      <c r="I86" s="67">
        <v>0.65467367917762376</v>
      </c>
      <c r="J86" s="67">
        <v>0.59108295481711692</v>
      </c>
    </row>
    <row r="87" spans="1:10" x14ac:dyDescent="0.35">
      <c r="A87" s="109"/>
      <c r="B87" s="110"/>
      <c r="C87" s="13" t="s">
        <v>61</v>
      </c>
      <c r="D87" s="13">
        <v>52</v>
      </c>
      <c r="E87" s="13">
        <v>33</v>
      </c>
      <c r="F87" s="11">
        <f t="shared" si="3"/>
        <v>0.63461538461538458</v>
      </c>
      <c r="G87" s="13">
        <v>29</v>
      </c>
      <c r="H87" s="11">
        <f t="shared" si="4"/>
        <v>0.55769230769230771</v>
      </c>
      <c r="I87" s="67">
        <v>0.65467367917762376</v>
      </c>
      <c r="J87" s="67">
        <v>0.59108295481711692</v>
      </c>
    </row>
    <row r="88" spans="1:10" x14ac:dyDescent="0.35">
      <c r="A88" s="109"/>
      <c r="B88" s="110"/>
      <c r="C88" s="13" t="s">
        <v>62</v>
      </c>
      <c r="D88" s="13">
        <v>358</v>
      </c>
      <c r="E88" s="13">
        <v>230</v>
      </c>
      <c r="F88" s="11">
        <f t="shared" si="3"/>
        <v>0.64245810055865926</v>
      </c>
      <c r="G88" s="13">
        <v>216</v>
      </c>
      <c r="H88" s="11">
        <f t="shared" si="4"/>
        <v>0.6033519553072626</v>
      </c>
      <c r="I88" s="67">
        <v>0.65467367917762376</v>
      </c>
      <c r="J88" s="67">
        <v>0.59108295481711692</v>
      </c>
    </row>
    <row r="89" spans="1:10" ht="15" customHeight="1" x14ac:dyDescent="0.35">
      <c r="A89" s="111"/>
      <c r="B89" s="112"/>
      <c r="C89" s="14" t="s">
        <v>41</v>
      </c>
      <c r="D89" s="15">
        <f>SUM(D78:D88)</f>
        <v>1365</v>
      </c>
      <c r="E89" s="15">
        <f>SUM(E78:E88)</f>
        <v>926</v>
      </c>
      <c r="F89" s="12">
        <f t="shared" si="3"/>
        <v>0.67838827838827842</v>
      </c>
      <c r="G89" s="15">
        <f>SUM(G78:G88)</f>
        <v>842</v>
      </c>
      <c r="H89" s="12">
        <f t="shared" si="4"/>
        <v>0.61684981684981688</v>
      </c>
      <c r="I89" s="67">
        <v>0.65467367917762376</v>
      </c>
      <c r="J89" s="67">
        <v>0.59108295481711692</v>
      </c>
    </row>
    <row r="90" spans="1:10" x14ac:dyDescent="0.35">
      <c r="A90" s="103" t="s">
        <v>32</v>
      </c>
      <c r="B90" s="103"/>
      <c r="C90" s="18"/>
      <c r="D90" s="19">
        <f>SUM(D73,D77,D89)</f>
        <v>6266</v>
      </c>
      <c r="E90" s="19">
        <f>SUM(E73,E77,E89)</f>
        <v>4101</v>
      </c>
      <c r="F90" s="12">
        <f t="shared" si="3"/>
        <v>0.65448451962974785</v>
      </c>
      <c r="G90" s="19">
        <f>SUM(G73,G77,G89)</f>
        <v>3688</v>
      </c>
      <c r="H90" s="12">
        <f t="shared" si="4"/>
        <v>0.58857325247366743</v>
      </c>
      <c r="I90" s="67">
        <v>0.65467367917762376</v>
      </c>
      <c r="J90" s="67">
        <v>0.59108295481711692</v>
      </c>
    </row>
    <row r="91" spans="1:10" ht="14.5" customHeight="1" x14ac:dyDescent="0.35">
      <c r="A91" s="97" t="s">
        <v>42</v>
      </c>
      <c r="B91" s="98"/>
      <c r="C91" s="8" t="s">
        <v>15</v>
      </c>
      <c r="D91" s="13">
        <v>8</v>
      </c>
      <c r="E91" s="13">
        <v>1</v>
      </c>
      <c r="F91" s="11">
        <f t="shared" si="3"/>
        <v>0.125</v>
      </c>
      <c r="G91" s="13">
        <v>1</v>
      </c>
      <c r="H91" s="11">
        <f t="shared" si="4"/>
        <v>0.125</v>
      </c>
      <c r="I91" s="67">
        <v>0.65467367917762376</v>
      </c>
      <c r="J91" s="67">
        <v>0.59108295481711692</v>
      </c>
    </row>
    <row r="92" spans="1:10" x14ac:dyDescent="0.35">
      <c r="A92" s="99"/>
      <c r="B92" s="100"/>
      <c r="C92" s="8" t="s">
        <v>7</v>
      </c>
      <c r="D92" s="13">
        <v>95</v>
      </c>
      <c r="E92" s="13">
        <v>87</v>
      </c>
      <c r="F92" s="11">
        <f t="shared" si="3"/>
        <v>0.91578947368421049</v>
      </c>
      <c r="G92" s="13">
        <v>81</v>
      </c>
      <c r="H92" s="11">
        <f t="shared" si="4"/>
        <v>0.85263157894736841</v>
      </c>
      <c r="I92" s="67">
        <v>0.65467367917762376</v>
      </c>
      <c r="J92" s="67">
        <v>0.59108295481711692</v>
      </c>
    </row>
    <row r="93" spans="1:10" x14ac:dyDescent="0.35">
      <c r="A93" s="99"/>
      <c r="B93" s="100"/>
      <c r="C93" s="8" t="s">
        <v>19</v>
      </c>
      <c r="D93" s="13">
        <v>63</v>
      </c>
      <c r="E93" s="13">
        <v>50</v>
      </c>
      <c r="F93" s="11">
        <f t="shared" si="3"/>
        <v>0.79365079365079361</v>
      </c>
      <c r="G93" s="13">
        <v>50</v>
      </c>
      <c r="H93" s="11">
        <f t="shared" si="4"/>
        <v>0.79365079365079361</v>
      </c>
      <c r="I93" s="67">
        <v>0.65467367917762376</v>
      </c>
      <c r="J93" s="67">
        <v>0.59108295481711692</v>
      </c>
    </row>
    <row r="94" spans="1:10" x14ac:dyDescent="0.35">
      <c r="A94" s="99"/>
      <c r="B94" s="100"/>
      <c r="C94" s="8" t="s">
        <v>11</v>
      </c>
      <c r="D94" s="13">
        <v>8</v>
      </c>
      <c r="E94" s="13">
        <v>4</v>
      </c>
      <c r="F94" s="11">
        <f t="shared" si="3"/>
        <v>0.5</v>
      </c>
      <c r="G94" s="13">
        <v>3</v>
      </c>
      <c r="H94" s="11">
        <f t="shared" si="4"/>
        <v>0.375</v>
      </c>
      <c r="I94" s="67">
        <v>0.65467367917762376</v>
      </c>
      <c r="J94" s="67">
        <v>0.59108295481711692</v>
      </c>
    </row>
    <row r="95" spans="1:10" x14ac:dyDescent="0.35">
      <c r="A95" s="99"/>
      <c r="B95" s="100"/>
      <c r="C95" s="8" t="s">
        <v>2</v>
      </c>
      <c r="D95" s="13">
        <v>296</v>
      </c>
      <c r="E95" s="13">
        <v>195</v>
      </c>
      <c r="F95" s="11">
        <f t="shared" si="3"/>
        <v>0.65878378378378377</v>
      </c>
      <c r="G95" s="13">
        <v>181</v>
      </c>
      <c r="H95" s="11">
        <f t="shared" si="4"/>
        <v>0.61148648648648651</v>
      </c>
      <c r="I95" s="67">
        <v>0.65467367917762376</v>
      </c>
      <c r="J95" s="67">
        <v>0.59108295481711692</v>
      </c>
    </row>
    <row r="96" spans="1:10" x14ac:dyDescent="0.35">
      <c r="A96" s="99"/>
      <c r="B96" s="100"/>
      <c r="C96" s="8" t="s">
        <v>30</v>
      </c>
      <c r="D96" s="13">
        <v>3</v>
      </c>
      <c r="E96" s="86" t="s">
        <v>90</v>
      </c>
      <c r="F96" s="26" t="s">
        <v>90</v>
      </c>
      <c r="G96" s="86" t="s">
        <v>90</v>
      </c>
      <c r="H96" s="26" t="s">
        <v>90</v>
      </c>
      <c r="I96" s="67">
        <v>0.65467367917762376</v>
      </c>
      <c r="J96" s="67">
        <v>0.59108295481711692</v>
      </c>
    </row>
    <row r="97" spans="1:10" x14ac:dyDescent="0.35">
      <c r="A97" s="99"/>
      <c r="B97" s="100"/>
      <c r="C97" s="8" t="s">
        <v>79</v>
      </c>
      <c r="D97" s="13">
        <v>1</v>
      </c>
      <c r="E97" s="13">
        <v>1</v>
      </c>
      <c r="F97" s="11">
        <f t="shared" si="3"/>
        <v>1</v>
      </c>
      <c r="G97" s="13">
        <v>1</v>
      </c>
      <c r="H97" s="11">
        <f t="shared" si="4"/>
        <v>1</v>
      </c>
      <c r="I97" s="67">
        <v>0.65467367917762376</v>
      </c>
      <c r="J97" s="67">
        <v>0.59108295481711692</v>
      </c>
    </row>
    <row r="98" spans="1:10" x14ac:dyDescent="0.35">
      <c r="A98" s="99"/>
      <c r="B98" s="100"/>
      <c r="C98" s="8" t="s">
        <v>24</v>
      </c>
      <c r="D98" s="13">
        <v>41</v>
      </c>
      <c r="E98" s="13">
        <v>32</v>
      </c>
      <c r="F98" s="11">
        <f t="shared" si="3"/>
        <v>0.78048780487804881</v>
      </c>
      <c r="G98" s="13">
        <v>27</v>
      </c>
      <c r="H98" s="11">
        <f t="shared" si="4"/>
        <v>0.65853658536585369</v>
      </c>
      <c r="I98" s="67">
        <v>0.65467367917762376</v>
      </c>
      <c r="J98" s="67">
        <v>0.59108295481711692</v>
      </c>
    </row>
    <row r="99" spans="1:10" x14ac:dyDescent="0.35">
      <c r="A99" s="99"/>
      <c r="B99" s="100"/>
      <c r="C99" s="8" t="s">
        <v>10</v>
      </c>
      <c r="D99" s="13">
        <v>19</v>
      </c>
      <c r="E99" s="13">
        <v>6</v>
      </c>
      <c r="F99" s="11">
        <f t="shared" si="3"/>
        <v>0.31578947368421051</v>
      </c>
      <c r="G99" s="13">
        <v>6</v>
      </c>
      <c r="H99" s="11">
        <f t="shared" si="4"/>
        <v>0.31578947368421051</v>
      </c>
      <c r="I99" s="67">
        <v>0.65467367917762376</v>
      </c>
      <c r="J99" s="67">
        <v>0.59108295481711692</v>
      </c>
    </row>
    <row r="100" spans="1:10" x14ac:dyDescent="0.35">
      <c r="A100" s="99"/>
      <c r="B100" s="100"/>
      <c r="C100" s="8" t="s">
        <v>4</v>
      </c>
      <c r="D100" s="13">
        <v>154</v>
      </c>
      <c r="E100" s="13">
        <v>110</v>
      </c>
      <c r="F100" s="11">
        <f t="shared" si="3"/>
        <v>0.7142857142857143</v>
      </c>
      <c r="G100" s="13">
        <v>97</v>
      </c>
      <c r="H100" s="11">
        <f t="shared" si="4"/>
        <v>0.62987012987012991</v>
      </c>
      <c r="I100" s="67">
        <v>0.65467367917762376</v>
      </c>
      <c r="J100" s="67">
        <v>0.59108295481711692</v>
      </c>
    </row>
    <row r="101" spans="1:10" x14ac:dyDescent="0.35">
      <c r="A101" s="99"/>
      <c r="B101" s="100"/>
      <c r="C101" s="8" t="s">
        <v>26</v>
      </c>
      <c r="D101" s="13">
        <v>11</v>
      </c>
      <c r="E101" s="13">
        <v>8</v>
      </c>
      <c r="F101" s="11">
        <f t="shared" si="3"/>
        <v>0.72727272727272729</v>
      </c>
      <c r="G101" s="13">
        <v>6</v>
      </c>
      <c r="H101" s="11">
        <f t="shared" si="4"/>
        <v>0.54545454545454541</v>
      </c>
      <c r="I101" s="67">
        <v>0.65467367917762376</v>
      </c>
      <c r="J101" s="67">
        <v>0.59108295481711692</v>
      </c>
    </row>
    <row r="102" spans="1:10" x14ac:dyDescent="0.35">
      <c r="A102" s="99"/>
      <c r="B102" s="100"/>
      <c r="C102" s="8" t="s">
        <v>13</v>
      </c>
      <c r="D102" s="13">
        <v>86</v>
      </c>
      <c r="E102" s="13">
        <v>62</v>
      </c>
      <c r="F102" s="11">
        <f t="shared" si="3"/>
        <v>0.72093023255813948</v>
      </c>
      <c r="G102" s="13">
        <v>59</v>
      </c>
      <c r="H102" s="11">
        <f t="shared" si="4"/>
        <v>0.68604651162790697</v>
      </c>
      <c r="I102" s="67">
        <v>0.65467367917762376</v>
      </c>
      <c r="J102" s="67">
        <v>0.59108295481711692</v>
      </c>
    </row>
    <row r="103" spans="1:10" x14ac:dyDescent="0.35">
      <c r="A103" s="99"/>
      <c r="B103" s="100"/>
      <c r="C103" s="8" t="s">
        <v>12</v>
      </c>
      <c r="D103" s="13">
        <v>4</v>
      </c>
      <c r="E103" s="86" t="s">
        <v>90</v>
      </c>
      <c r="F103" s="26" t="s">
        <v>90</v>
      </c>
      <c r="G103" s="86" t="s">
        <v>90</v>
      </c>
      <c r="H103" s="26" t="s">
        <v>90</v>
      </c>
      <c r="I103" s="67">
        <v>0.65467367917762376</v>
      </c>
      <c r="J103" s="67">
        <v>0.59108295481711692</v>
      </c>
    </row>
    <row r="104" spans="1:10" x14ac:dyDescent="0.35">
      <c r="A104" s="99"/>
      <c r="B104" s="100"/>
      <c r="C104" s="8" t="s">
        <v>3</v>
      </c>
      <c r="D104" s="13">
        <v>141</v>
      </c>
      <c r="E104" s="13">
        <v>96</v>
      </c>
      <c r="F104" s="11">
        <f t="shared" si="3"/>
        <v>0.68085106382978722</v>
      </c>
      <c r="G104" s="13">
        <v>80</v>
      </c>
      <c r="H104" s="11">
        <f t="shared" si="4"/>
        <v>0.56737588652482274</v>
      </c>
      <c r="I104" s="67">
        <v>0.65467367917762376</v>
      </c>
      <c r="J104" s="67">
        <v>0.59108295481711692</v>
      </c>
    </row>
    <row r="105" spans="1:10" x14ac:dyDescent="0.35">
      <c r="A105" s="99"/>
      <c r="B105" s="100"/>
      <c r="C105" s="8" t="s">
        <v>8</v>
      </c>
      <c r="D105" s="13">
        <v>71</v>
      </c>
      <c r="E105" s="13">
        <v>41</v>
      </c>
      <c r="F105" s="11">
        <f t="shared" si="3"/>
        <v>0.57746478873239437</v>
      </c>
      <c r="G105" s="13">
        <v>39</v>
      </c>
      <c r="H105" s="11">
        <f t="shared" si="4"/>
        <v>0.54929577464788737</v>
      </c>
      <c r="I105" s="67">
        <v>0.65467367917762376</v>
      </c>
      <c r="J105" s="67">
        <v>0.59108295481711692</v>
      </c>
    </row>
    <row r="106" spans="1:10" x14ac:dyDescent="0.35">
      <c r="A106" s="99"/>
      <c r="B106" s="100"/>
      <c r="C106" s="8" t="s">
        <v>21</v>
      </c>
      <c r="D106" s="13">
        <v>4</v>
      </c>
      <c r="E106" s="86" t="s">
        <v>90</v>
      </c>
      <c r="F106" s="26" t="s">
        <v>90</v>
      </c>
      <c r="G106" s="86" t="s">
        <v>90</v>
      </c>
      <c r="H106" s="26" t="s">
        <v>90</v>
      </c>
      <c r="I106" s="67">
        <v>0.65467367917762376</v>
      </c>
      <c r="J106" s="67">
        <v>0.59108295481711692</v>
      </c>
    </row>
    <row r="107" spans="1:10" x14ac:dyDescent="0.35">
      <c r="A107" s="99"/>
      <c r="B107" s="100"/>
      <c r="C107" s="8" t="s">
        <v>27</v>
      </c>
      <c r="D107" s="13">
        <v>8</v>
      </c>
      <c r="E107" s="13">
        <v>3</v>
      </c>
      <c r="F107" s="11">
        <f t="shared" si="3"/>
        <v>0.375</v>
      </c>
      <c r="G107" s="13">
        <v>2</v>
      </c>
      <c r="H107" s="11">
        <f t="shared" si="4"/>
        <v>0.25</v>
      </c>
      <c r="I107" s="67">
        <v>0.65467367917762376</v>
      </c>
      <c r="J107" s="67">
        <v>0.59108295481711692</v>
      </c>
    </row>
    <row r="108" spans="1:10" x14ac:dyDescent="0.35">
      <c r="A108" s="99"/>
      <c r="B108" s="100"/>
      <c r="C108" s="8" t="s">
        <v>77</v>
      </c>
      <c r="D108" s="13">
        <v>18</v>
      </c>
      <c r="E108" s="13">
        <v>10</v>
      </c>
      <c r="F108" s="11">
        <f t="shared" si="3"/>
        <v>0.55555555555555558</v>
      </c>
      <c r="G108" s="13">
        <v>10</v>
      </c>
      <c r="H108" s="11">
        <f t="shared" si="4"/>
        <v>0.55555555555555558</v>
      </c>
      <c r="I108" s="67">
        <v>0.65467367917762376</v>
      </c>
      <c r="J108" s="67">
        <v>0.59108295481711692</v>
      </c>
    </row>
    <row r="109" spans="1:10" x14ac:dyDescent="0.35">
      <c r="A109" s="99"/>
      <c r="B109" s="100"/>
      <c r="C109" s="8" t="s">
        <v>1</v>
      </c>
      <c r="D109" s="13">
        <v>70</v>
      </c>
      <c r="E109" s="13">
        <v>44</v>
      </c>
      <c r="F109" s="11">
        <f t="shared" si="3"/>
        <v>0.62857142857142856</v>
      </c>
      <c r="G109" s="13">
        <v>41</v>
      </c>
      <c r="H109" s="11">
        <f t="shared" si="4"/>
        <v>0.58571428571428574</v>
      </c>
      <c r="I109" s="67">
        <v>0.65467367917762376</v>
      </c>
      <c r="J109" s="67">
        <v>0.59108295481711692</v>
      </c>
    </row>
    <row r="110" spans="1:10" x14ac:dyDescent="0.35">
      <c r="A110" s="99"/>
      <c r="B110" s="100"/>
      <c r="C110" s="8" t="s">
        <v>29</v>
      </c>
      <c r="D110" s="13">
        <v>18</v>
      </c>
      <c r="E110" s="13">
        <v>10</v>
      </c>
      <c r="F110" s="11">
        <f t="shared" si="3"/>
        <v>0.55555555555555558</v>
      </c>
      <c r="G110" s="13">
        <v>10</v>
      </c>
      <c r="H110" s="11">
        <f t="shared" si="4"/>
        <v>0.55555555555555558</v>
      </c>
      <c r="I110" s="67">
        <v>0.65467367917762376</v>
      </c>
      <c r="J110" s="67">
        <v>0.59108295481711692</v>
      </c>
    </row>
    <row r="111" spans="1:10" x14ac:dyDescent="0.35">
      <c r="A111" s="99"/>
      <c r="B111" s="100"/>
      <c r="C111" s="8" t="s">
        <v>0</v>
      </c>
      <c r="D111" s="13">
        <v>539</v>
      </c>
      <c r="E111" s="13">
        <v>282</v>
      </c>
      <c r="F111" s="11">
        <f t="shared" si="3"/>
        <v>0.52319109461966606</v>
      </c>
      <c r="G111" s="13">
        <v>246</v>
      </c>
      <c r="H111" s="11">
        <f t="shared" si="4"/>
        <v>0.45640074211502785</v>
      </c>
      <c r="I111" s="67">
        <v>0.65467367917762376</v>
      </c>
      <c r="J111" s="67">
        <v>0.59108295481711692</v>
      </c>
    </row>
    <row r="112" spans="1:10" x14ac:dyDescent="0.35">
      <c r="A112" s="99"/>
      <c r="B112" s="100"/>
      <c r="C112" s="8" t="s">
        <v>5</v>
      </c>
      <c r="D112" s="13">
        <v>130</v>
      </c>
      <c r="E112" s="13">
        <v>103</v>
      </c>
      <c r="F112" s="11">
        <f t="shared" si="3"/>
        <v>0.79230769230769227</v>
      </c>
      <c r="G112" s="13">
        <v>98</v>
      </c>
      <c r="H112" s="11">
        <f t="shared" si="4"/>
        <v>0.75384615384615383</v>
      </c>
      <c r="I112" s="67">
        <v>0.65467367917762376</v>
      </c>
      <c r="J112" s="67">
        <v>0.59108295481711692</v>
      </c>
    </row>
    <row r="113" spans="1:10" x14ac:dyDescent="0.35">
      <c r="A113" s="99"/>
      <c r="B113" s="100"/>
      <c r="C113" s="8" t="s">
        <v>76</v>
      </c>
      <c r="D113" s="13">
        <v>3</v>
      </c>
      <c r="E113" s="13">
        <v>2</v>
      </c>
      <c r="F113" s="11">
        <f t="shared" si="3"/>
        <v>0.66666666666666663</v>
      </c>
      <c r="G113" s="13">
        <v>1</v>
      </c>
      <c r="H113" s="11">
        <f t="shared" si="4"/>
        <v>0.33333333333333331</v>
      </c>
      <c r="I113" s="67">
        <v>0.65467367917762376</v>
      </c>
      <c r="J113" s="67">
        <v>0.59108295481711692</v>
      </c>
    </row>
    <row r="114" spans="1:10" x14ac:dyDescent="0.35">
      <c r="A114" s="99"/>
      <c r="B114" s="100"/>
      <c r="C114" s="8" t="s">
        <v>16</v>
      </c>
      <c r="D114" s="13">
        <v>130</v>
      </c>
      <c r="E114" s="13">
        <v>106</v>
      </c>
      <c r="F114" s="11">
        <f t="shared" si="3"/>
        <v>0.81538461538461537</v>
      </c>
      <c r="G114" s="13">
        <v>102</v>
      </c>
      <c r="H114" s="11">
        <f t="shared" si="4"/>
        <v>0.7846153846153846</v>
      </c>
      <c r="I114" s="67">
        <v>0.65467367917762376</v>
      </c>
      <c r="J114" s="67">
        <v>0.59108295481711692</v>
      </c>
    </row>
    <row r="115" spans="1:10" x14ac:dyDescent="0.35">
      <c r="A115" s="99"/>
      <c r="B115" s="100"/>
      <c r="C115" s="8" t="s">
        <v>78</v>
      </c>
      <c r="D115" s="13">
        <v>1</v>
      </c>
      <c r="E115" s="86" t="s">
        <v>90</v>
      </c>
      <c r="F115" s="26" t="s">
        <v>90</v>
      </c>
      <c r="G115" s="86" t="s">
        <v>90</v>
      </c>
      <c r="H115" s="26" t="s">
        <v>90</v>
      </c>
      <c r="I115" s="67">
        <v>0.65467367917762376</v>
      </c>
      <c r="J115" s="67">
        <v>0.59108295481711692</v>
      </c>
    </row>
    <row r="116" spans="1:10" x14ac:dyDescent="0.35">
      <c r="A116" s="99"/>
      <c r="B116" s="100"/>
      <c r="C116" s="8" t="s">
        <v>18</v>
      </c>
      <c r="D116" s="13">
        <v>20</v>
      </c>
      <c r="E116" s="13">
        <v>14</v>
      </c>
      <c r="F116" s="11">
        <f t="shared" si="3"/>
        <v>0.7</v>
      </c>
      <c r="G116" s="13">
        <v>13</v>
      </c>
      <c r="H116" s="11">
        <f t="shared" si="4"/>
        <v>0.65</v>
      </c>
      <c r="I116" s="67">
        <v>0.65467367917762376</v>
      </c>
      <c r="J116" s="67">
        <v>0.59108295481711692</v>
      </c>
    </row>
    <row r="117" spans="1:10" x14ac:dyDescent="0.35">
      <c r="A117" s="99"/>
      <c r="B117" s="100"/>
      <c r="C117" s="8" t="s">
        <v>9</v>
      </c>
      <c r="D117" s="13">
        <v>112</v>
      </c>
      <c r="E117" s="13">
        <v>79</v>
      </c>
      <c r="F117" s="11">
        <f t="shared" si="3"/>
        <v>0.7053571428571429</v>
      </c>
      <c r="G117" s="13">
        <v>74</v>
      </c>
      <c r="H117" s="11">
        <f t="shared" si="4"/>
        <v>0.6607142857142857</v>
      </c>
      <c r="I117" s="67">
        <v>0.65467367917762376</v>
      </c>
      <c r="J117" s="67">
        <v>0.59108295481711692</v>
      </c>
    </row>
    <row r="118" spans="1:10" x14ac:dyDescent="0.35">
      <c r="A118" s="99"/>
      <c r="B118" s="100"/>
      <c r="C118" s="8" t="s">
        <v>20</v>
      </c>
      <c r="D118" s="13">
        <v>6</v>
      </c>
      <c r="E118" s="13">
        <v>4</v>
      </c>
      <c r="F118" s="11">
        <f t="shared" si="3"/>
        <v>0.66666666666666663</v>
      </c>
      <c r="G118" s="13">
        <v>4</v>
      </c>
      <c r="H118" s="11">
        <f t="shared" si="4"/>
        <v>0.66666666666666663</v>
      </c>
      <c r="I118" s="67">
        <v>0.65467367917762376</v>
      </c>
      <c r="J118" s="67">
        <v>0.59108295481711692</v>
      </c>
    </row>
    <row r="119" spans="1:10" x14ac:dyDescent="0.35">
      <c r="A119" s="99"/>
      <c r="B119" s="100"/>
      <c r="C119" s="8" t="s">
        <v>14</v>
      </c>
      <c r="D119" s="13">
        <v>35</v>
      </c>
      <c r="E119" s="13">
        <v>24</v>
      </c>
      <c r="F119" s="11">
        <f t="shared" si="3"/>
        <v>0.68571428571428572</v>
      </c>
      <c r="G119" s="13">
        <v>23</v>
      </c>
      <c r="H119" s="11">
        <f t="shared" si="4"/>
        <v>0.65714285714285714</v>
      </c>
      <c r="I119" s="67">
        <v>0.65467367917762376</v>
      </c>
      <c r="J119" s="67">
        <v>0.59108295481711692</v>
      </c>
    </row>
    <row r="120" spans="1:10" x14ac:dyDescent="0.35">
      <c r="A120" s="99"/>
      <c r="B120" s="100"/>
      <c r="C120" s="8" t="s">
        <v>17</v>
      </c>
      <c r="D120" s="13">
        <v>2</v>
      </c>
      <c r="E120" s="13">
        <v>1</v>
      </c>
      <c r="F120" s="11">
        <f t="shared" si="3"/>
        <v>0.5</v>
      </c>
      <c r="G120" s="13">
        <v>1</v>
      </c>
      <c r="H120" s="11">
        <f t="shared" si="4"/>
        <v>0.5</v>
      </c>
      <c r="I120" s="67">
        <v>0.65467367917762376</v>
      </c>
      <c r="J120" s="67">
        <v>0.59108295481711692</v>
      </c>
    </row>
    <row r="121" spans="1:10" x14ac:dyDescent="0.35">
      <c r="A121" s="99"/>
      <c r="B121" s="100"/>
      <c r="C121" s="8" t="s">
        <v>94</v>
      </c>
      <c r="D121" s="13">
        <v>1</v>
      </c>
      <c r="E121" s="13">
        <v>1</v>
      </c>
      <c r="F121" s="11">
        <f t="shared" si="3"/>
        <v>1</v>
      </c>
      <c r="G121" s="13">
        <v>1</v>
      </c>
      <c r="H121" s="11">
        <f t="shared" si="4"/>
        <v>1</v>
      </c>
      <c r="I121" s="67">
        <v>0.65467367917762376</v>
      </c>
      <c r="J121" s="67">
        <v>0.59108295481711692</v>
      </c>
    </row>
    <row r="122" spans="1:10" x14ac:dyDescent="0.35">
      <c r="A122" s="99"/>
      <c r="B122" s="100"/>
      <c r="C122" s="8" t="s">
        <v>95</v>
      </c>
      <c r="D122" s="13">
        <v>1</v>
      </c>
      <c r="E122" s="86" t="s">
        <v>90</v>
      </c>
      <c r="F122" s="26" t="s">
        <v>90</v>
      </c>
      <c r="G122" s="86" t="s">
        <v>90</v>
      </c>
      <c r="H122" s="26" t="s">
        <v>90</v>
      </c>
      <c r="I122" s="67">
        <v>0.65467367917762376</v>
      </c>
      <c r="J122" s="67">
        <v>0.59108295481711692</v>
      </c>
    </row>
    <row r="123" spans="1:10" x14ac:dyDescent="0.35">
      <c r="A123" s="99"/>
      <c r="B123" s="100"/>
      <c r="C123" s="20" t="s">
        <v>96</v>
      </c>
      <c r="D123" s="13">
        <v>1</v>
      </c>
      <c r="E123" s="86" t="s">
        <v>90</v>
      </c>
      <c r="F123" s="26" t="s">
        <v>90</v>
      </c>
      <c r="G123" s="86" t="s">
        <v>90</v>
      </c>
      <c r="H123" s="26" t="s">
        <v>90</v>
      </c>
      <c r="I123" s="67">
        <v>0.65467367917762376</v>
      </c>
      <c r="J123" s="67">
        <v>0.59108295481711692</v>
      </c>
    </row>
    <row r="124" spans="1:10" x14ac:dyDescent="0.35">
      <c r="A124" s="101"/>
      <c r="B124" s="102"/>
      <c r="C124" s="20" t="s">
        <v>97</v>
      </c>
      <c r="D124" s="20">
        <v>1</v>
      </c>
      <c r="E124" s="20">
        <v>1</v>
      </c>
      <c r="F124" s="11">
        <f t="shared" si="3"/>
        <v>1</v>
      </c>
      <c r="G124" s="20">
        <v>1</v>
      </c>
      <c r="H124" s="11">
        <f t="shared" si="4"/>
        <v>1</v>
      </c>
      <c r="I124" s="67">
        <v>0.65467367917762376</v>
      </c>
      <c r="J124" s="67">
        <v>0.59108295481711692</v>
      </c>
    </row>
    <row r="125" spans="1:10" x14ac:dyDescent="0.35">
      <c r="A125" s="103" t="s">
        <v>32</v>
      </c>
      <c r="B125" s="103"/>
      <c r="C125" s="20"/>
      <c r="D125" s="21">
        <f>SUM(D91:D123)</f>
        <v>2100</v>
      </c>
      <c r="E125" s="21">
        <f>SUM(E91:E123)</f>
        <v>1376</v>
      </c>
      <c r="F125" s="12">
        <f t="shared" si="3"/>
        <v>0.65523809523809529</v>
      </c>
      <c r="G125" s="21">
        <f>SUM(G91:G123)</f>
        <v>1257</v>
      </c>
      <c r="H125" s="12">
        <f t="shared" si="4"/>
        <v>0.59857142857142853</v>
      </c>
      <c r="I125" s="67">
        <v>0.65467367917762376</v>
      </c>
      <c r="J125" s="67">
        <v>0.59108295481711692</v>
      </c>
    </row>
    <row r="126" spans="1:10" ht="15" customHeight="1" x14ac:dyDescent="0.35">
      <c r="A126" s="104" t="s">
        <v>32</v>
      </c>
      <c r="B126" s="104"/>
      <c r="C126" s="16"/>
      <c r="D126" s="17">
        <f>SUM(D90,D125)</f>
        <v>8366</v>
      </c>
      <c r="E126" s="17">
        <f>SUM(E90,E125)</f>
        <v>5477</v>
      </c>
      <c r="F126" s="12">
        <f t="shared" si="3"/>
        <v>0.65467367917762376</v>
      </c>
      <c r="G126" s="17">
        <f>SUM(G90,G125)</f>
        <v>4945</v>
      </c>
      <c r="H126" s="12">
        <f t="shared" si="4"/>
        <v>0.59108295481711692</v>
      </c>
      <c r="I126" s="67">
        <v>0.65467367917762376</v>
      </c>
      <c r="J126" s="67">
        <v>0.59108295481711692</v>
      </c>
    </row>
    <row r="127" spans="1:10" x14ac:dyDescent="0.35">
      <c r="A127" s="64"/>
      <c r="B127" s="64"/>
      <c r="C127" s="65" t="s">
        <v>25</v>
      </c>
      <c r="D127" s="66">
        <v>1</v>
      </c>
      <c r="E127" s="66">
        <v>1</v>
      </c>
      <c r="F127" s="67">
        <f t="shared" si="3"/>
        <v>1</v>
      </c>
      <c r="G127" s="66">
        <v>1</v>
      </c>
    </row>
    <row r="128" spans="1:10" x14ac:dyDescent="0.35">
      <c r="A128" s="77"/>
      <c r="B128" s="77"/>
      <c r="C128" s="78"/>
      <c r="D128" s="79"/>
      <c r="E128" s="79"/>
      <c r="F128" s="80"/>
      <c r="G128" s="79"/>
      <c r="H128" s="79"/>
    </row>
    <row r="129" spans="1:8" x14ac:dyDescent="0.35">
      <c r="A129" s="77"/>
      <c r="B129" s="77"/>
      <c r="C129" s="78"/>
      <c r="D129" s="79"/>
      <c r="E129" s="79"/>
      <c r="F129" s="80"/>
      <c r="G129" s="79"/>
      <c r="H129" s="79"/>
    </row>
    <row r="130" spans="1:8" x14ac:dyDescent="0.35">
      <c r="A130" s="77"/>
      <c r="B130" s="77"/>
      <c r="C130" s="78"/>
      <c r="D130" s="79"/>
      <c r="E130" s="79"/>
      <c r="F130" s="80"/>
      <c r="G130" s="79"/>
      <c r="H130" s="79"/>
    </row>
    <row r="131" spans="1:8" x14ac:dyDescent="0.35">
      <c r="A131" s="77"/>
      <c r="B131" s="77"/>
      <c r="C131" s="78"/>
      <c r="D131" s="79"/>
      <c r="E131" s="79"/>
      <c r="F131" s="80"/>
      <c r="G131" s="79"/>
      <c r="H131" s="79"/>
    </row>
    <row r="132" spans="1:8" x14ac:dyDescent="0.35">
      <c r="A132" s="77"/>
      <c r="B132" s="77"/>
      <c r="C132" s="78"/>
      <c r="D132" s="79"/>
      <c r="E132" s="79"/>
      <c r="F132" s="80"/>
      <c r="G132" s="79"/>
      <c r="H132" s="79"/>
    </row>
    <row r="133" spans="1:8" x14ac:dyDescent="0.35">
      <c r="A133" s="77"/>
      <c r="B133" s="77"/>
      <c r="C133" s="78"/>
      <c r="D133" s="79"/>
      <c r="E133" s="79"/>
      <c r="F133" s="80"/>
      <c r="G133" s="79"/>
      <c r="H133" s="79"/>
    </row>
    <row r="134" spans="1:8" x14ac:dyDescent="0.35">
      <c r="A134" s="77"/>
      <c r="B134" s="77"/>
      <c r="C134" s="78"/>
      <c r="D134" s="79"/>
      <c r="E134" s="79"/>
      <c r="F134" s="80"/>
      <c r="G134" s="79"/>
      <c r="H134" s="79"/>
    </row>
    <row r="135" spans="1:8" x14ac:dyDescent="0.35">
      <c r="A135" s="77"/>
      <c r="B135" s="77"/>
      <c r="C135" s="79"/>
      <c r="D135" s="79"/>
      <c r="E135" s="79"/>
      <c r="F135" s="80"/>
      <c r="G135" s="79"/>
      <c r="H135" s="79"/>
    </row>
    <row r="136" spans="1:8" x14ac:dyDescent="0.35">
      <c r="A136" s="81"/>
      <c r="B136" s="81"/>
      <c r="C136" s="78"/>
      <c r="D136" s="79"/>
      <c r="E136" s="79"/>
      <c r="F136" s="80"/>
      <c r="G136" s="79"/>
      <c r="H136" s="79"/>
    </row>
    <row r="137" spans="1:8" x14ac:dyDescent="0.35">
      <c r="A137" s="81"/>
      <c r="B137" s="81"/>
      <c r="C137" s="78"/>
      <c r="D137" s="79"/>
      <c r="E137" s="79"/>
      <c r="F137" s="80"/>
      <c r="G137" s="79"/>
      <c r="H137" s="79"/>
    </row>
    <row r="138" spans="1:8" x14ac:dyDescent="0.35">
      <c r="A138" s="77"/>
      <c r="B138" s="77"/>
      <c r="C138" s="79"/>
      <c r="D138" s="79"/>
      <c r="E138" s="79"/>
      <c r="F138" s="80"/>
      <c r="G138" s="79"/>
      <c r="H138" s="79"/>
    </row>
    <row r="139" spans="1:8" x14ac:dyDescent="0.35">
      <c r="A139" s="77"/>
      <c r="B139" s="77"/>
      <c r="C139" s="78"/>
      <c r="D139" s="79"/>
      <c r="E139" s="79"/>
      <c r="F139" s="80"/>
      <c r="G139" s="79"/>
      <c r="H139" s="79"/>
    </row>
    <row r="140" spans="1:8" x14ac:dyDescent="0.35">
      <c r="A140" s="77"/>
      <c r="B140" s="77"/>
      <c r="C140" s="78"/>
      <c r="D140" s="79"/>
      <c r="E140" s="79"/>
      <c r="F140" s="80"/>
      <c r="G140" s="79"/>
      <c r="H140" s="79"/>
    </row>
    <row r="141" spans="1:8" x14ac:dyDescent="0.35">
      <c r="A141" s="77"/>
      <c r="B141" s="77"/>
      <c r="C141" s="78"/>
      <c r="D141" s="79"/>
      <c r="E141" s="79"/>
      <c r="F141" s="80"/>
      <c r="G141" s="79"/>
      <c r="H141" s="79"/>
    </row>
    <row r="142" spans="1:8" x14ac:dyDescent="0.35">
      <c r="A142" s="77"/>
      <c r="B142" s="77"/>
      <c r="C142" s="78"/>
      <c r="D142" s="79"/>
      <c r="E142" s="79"/>
      <c r="F142" s="80"/>
      <c r="G142" s="79"/>
      <c r="H142" s="79"/>
    </row>
    <row r="143" spans="1:8" x14ac:dyDescent="0.35">
      <c r="A143" s="77"/>
      <c r="B143" s="77"/>
      <c r="C143" s="79"/>
      <c r="D143" s="79"/>
      <c r="E143" s="79"/>
      <c r="F143" s="80"/>
      <c r="G143" s="79"/>
      <c r="H143" s="79"/>
    </row>
    <row r="144" spans="1:8" x14ac:dyDescent="0.35">
      <c r="A144" s="81"/>
      <c r="B144" s="81"/>
      <c r="C144" s="79"/>
      <c r="D144" s="79"/>
      <c r="E144" s="79"/>
      <c r="F144" s="80"/>
      <c r="G144" s="79"/>
      <c r="H144" s="79"/>
    </row>
    <row r="145" spans="1:8" x14ac:dyDescent="0.35">
      <c r="A145" s="81"/>
      <c r="B145" s="81"/>
      <c r="C145" s="78"/>
      <c r="D145" s="79"/>
      <c r="E145" s="79"/>
      <c r="F145" s="80"/>
      <c r="G145" s="79"/>
      <c r="H145" s="79"/>
    </row>
    <row r="146" spans="1:8" ht="15" customHeight="1" x14ac:dyDescent="0.35">
      <c r="A146" s="81"/>
      <c r="B146" s="81"/>
      <c r="C146" s="79"/>
      <c r="D146" s="79"/>
      <c r="E146" s="79"/>
      <c r="F146" s="80"/>
      <c r="G146" s="79"/>
      <c r="H146" s="79"/>
    </row>
    <row r="147" spans="1:8" x14ac:dyDescent="0.35">
      <c r="A147" s="81"/>
      <c r="B147" s="81"/>
      <c r="C147" s="79"/>
      <c r="D147" s="79"/>
      <c r="E147" s="79"/>
      <c r="F147" s="80"/>
      <c r="G147" s="79"/>
      <c r="H147" s="79"/>
    </row>
    <row r="148" spans="1:8" x14ac:dyDescent="0.35">
      <c r="A148" s="81"/>
      <c r="B148" s="81"/>
      <c r="C148" s="79"/>
      <c r="D148" s="79"/>
      <c r="E148" s="79"/>
      <c r="F148" s="80"/>
      <c r="G148" s="79"/>
      <c r="H148" s="79"/>
    </row>
    <row r="149" spans="1:8" x14ac:dyDescent="0.35">
      <c r="A149" s="77"/>
      <c r="B149" s="77"/>
      <c r="C149" s="78"/>
      <c r="D149" s="79"/>
      <c r="E149" s="79"/>
      <c r="F149" s="80"/>
      <c r="G149" s="79"/>
      <c r="H149" s="79"/>
    </row>
    <row r="150" spans="1:8" x14ac:dyDescent="0.35">
      <c r="A150" s="81"/>
      <c r="B150" s="81"/>
      <c r="C150" s="82"/>
      <c r="D150" s="82"/>
      <c r="E150" s="82"/>
      <c r="F150" s="83"/>
      <c r="G150" s="82"/>
      <c r="H150" s="79"/>
    </row>
    <row r="151" spans="1:8" x14ac:dyDescent="0.35">
      <c r="A151" s="81"/>
      <c r="B151" s="81"/>
      <c r="C151" s="79"/>
      <c r="D151" s="79"/>
      <c r="E151" s="79"/>
      <c r="F151" s="80"/>
      <c r="G151" s="79"/>
      <c r="H151" s="79"/>
    </row>
    <row r="152" spans="1:8" x14ac:dyDescent="0.35">
      <c r="A152" s="81"/>
      <c r="B152" s="81"/>
      <c r="C152" s="78"/>
      <c r="D152" s="79"/>
      <c r="E152" s="79"/>
      <c r="F152" s="80"/>
      <c r="G152" s="79"/>
      <c r="H152" s="79"/>
    </row>
    <row r="153" spans="1:8" x14ac:dyDescent="0.35">
      <c r="A153" s="82"/>
      <c r="B153" s="82"/>
      <c r="C153" s="79"/>
      <c r="D153" s="82"/>
      <c r="E153" s="82"/>
      <c r="F153" s="83"/>
      <c r="G153" s="82"/>
      <c r="H153" s="79"/>
    </row>
    <row r="154" spans="1:8" x14ac:dyDescent="0.35">
      <c r="A154" s="81"/>
      <c r="B154" s="81"/>
      <c r="C154" s="78"/>
      <c r="D154" s="79"/>
      <c r="E154" s="79"/>
      <c r="F154" s="80"/>
      <c r="G154" s="79"/>
      <c r="H154" s="79"/>
    </row>
    <row r="155" spans="1:8" x14ac:dyDescent="0.35">
      <c r="A155" s="77"/>
      <c r="B155" s="77"/>
      <c r="C155" s="79"/>
      <c r="D155" s="79"/>
      <c r="E155" s="79"/>
      <c r="F155" s="80"/>
      <c r="G155" s="79"/>
      <c r="H155" s="79"/>
    </row>
    <row r="156" spans="1:8" x14ac:dyDescent="0.35">
      <c r="A156" s="81"/>
      <c r="B156" s="81"/>
      <c r="C156" s="82"/>
      <c r="D156" s="82"/>
      <c r="E156" s="82"/>
      <c r="F156" s="83"/>
      <c r="G156" s="82"/>
      <c r="H156" s="79"/>
    </row>
    <row r="157" spans="1:8" x14ac:dyDescent="0.35">
      <c r="A157" s="81"/>
      <c r="B157" s="81"/>
      <c r="C157" s="79"/>
      <c r="D157" s="79"/>
      <c r="E157" s="79"/>
      <c r="F157" s="80"/>
      <c r="G157" s="79"/>
      <c r="H157" s="79"/>
    </row>
    <row r="158" spans="1:8" x14ac:dyDescent="0.35">
      <c r="A158" s="77"/>
      <c r="B158" s="77"/>
      <c r="C158" s="79"/>
      <c r="D158" s="79"/>
      <c r="E158" s="79"/>
      <c r="F158" s="80"/>
      <c r="G158" s="79"/>
      <c r="H158" s="79"/>
    </row>
    <row r="159" spans="1:8" x14ac:dyDescent="0.35">
      <c r="A159" s="81"/>
      <c r="B159" s="81"/>
      <c r="C159" s="79"/>
      <c r="D159" s="79"/>
      <c r="E159" s="79"/>
      <c r="F159" s="80"/>
      <c r="G159" s="79"/>
      <c r="H159" s="79"/>
    </row>
    <row r="160" spans="1:8" x14ac:dyDescent="0.35">
      <c r="A160" s="81"/>
      <c r="B160" s="81"/>
      <c r="C160" s="82"/>
      <c r="D160" s="82"/>
      <c r="E160" s="82"/>
      <c r="F160" s="83"/>
      <c r="G160" s="82"/>
      <c r="H160" s="79"/>
    </row>
    <row r="161" spans="1:8" x14ac:dyDescent="0.35">
      <c r="A161" s="81"/>
      <c r="B161" s="81"/>
      <c r="C161" s="78"/>
      <c r="D161" s="79"/>
      <c r="E161" s="79"/>
      <c r="F161" s="80"/>
      <c r="G161" s="79"/>
      <c r="H161" s="79"/>
    </row>
    <row r="162" spans="1:8" x14ac:dyDescent="0.35">
      <c r="A162" s="77"/>
      <c r="B162" s="77"/>
      <c r="C162" s="79"/>
      <c r="D162" s="79"/>
      <c r="E162" s="79"/>
      <c r="F162" s="80"/>
      <c r="G162" s="79"/>
      <c r="H162" s="79"/>
    </row>
    <row r="163" spans="1:8" x14ac:dyDescent="0.35">
      <c r="A163" s="77"/>
      <c r="B163" s="77"/>
      <c r="C163" s="78"/>
      <c r="D163" s="79"/>
      <c r="E163" s="79"/>
      <c r="F163" s="80"/>
      <c r="G163" s="79"/>
      <c r="H163" s="79"/>
    </row>
    <row r="164" spans="1:8" x14ac:dyDescent="0.35">
      <c r="A164" s="77"/>
      <c r="B164" s="77"/>
      <c r="C164" s="78"/>
      <c r="D164" s="79"/>
      <c r="E164" s="79"/>
      <c r="F164" s="80"/>
      <c r="G164" s="79"/>
      <c r="H164" s="79"/>
    </row>
    <row r="165" spans="1:8" x14ac:dyDescent="0.35">
      <c r="A165" s="77"/>
      <c r="B165" s="77"/>
      <c r="C165" s="78"/>
      <c r="D165" s="79"/>
      <c r="E165" s="79"/>
      <c r="F165" s="80"/>
      <c r="G165" s="79"/>
      <c r="H165" s="79"/>
    </row>
    <row r="166" spans="1:8" x14ac:dyDescent="0.35">
      <c r="A166" s="77"/>
      <c r="B166" s="77"/>
      <c r="C166" s="78"/>
      <c r="D166" s="79"/>
      <c r="E166" s="79"/>
      <c r="F166" s="80"/>
      <c r="G166" s="79"/>
      <c r="H166" s="79"/>
    </row>
    <row r="167" spans="1:8" x14ac:dyDescent="0.35">
      <c r="A167" s="77"/>
      <c r="B167" s="77"/>
      <c r="C167" s="78"/>
      <c r="D167" s="79"/>
      <c r="E167" s="79"/>
      <c r="F167" s="80"/>
      <c r="G167" s="79"/>
      <c r="H167" s="79"/>
    </row>
    <row r="168" spans="1:8" x14ac:dyDescent="0.35">
      <c r="A168" s="81"/>
      <c r="B168" s="81"/>
      <c r="C168" s="78"/>
      <c r="D168" s="79"/>
      <c r="E168" s="79"/>
      <c r="F168" s="80"/>
      <c r="G168" s="79"/>
      <c r="H168" s="79"/>
    </row>
    <row r="169" spans="1:8" x14ac:dyDescent="0.35">
      <c r="A169" s="77"/>
      <c r="B169" s="77"/>
      <c r="C169" s="79"/>
      <c r="D169" s="79"/>
      <c r="E169" s="79"/>
      <c r="F169" s="80"/>
      <c r="G169" s="79"/>
      <c r="H169" s="79"/>
    </row>
    <row r="170" spans="1:8" x14ac:dyDescent="0.35">
      <c r="A170" s="77"/>
      <c r="B170" s="77"/>
      <c r="C170" s="79"/>
      <c r="D170" s="79"/>
      <c r="E170" s="79"/>
      <c r="F170" s="80"/>
      <c r="G170" s="79"/>
      <c r="H170" s="79"/>
    </row>
    <row r="171" spans="1:8" x14ac:dyDescent="0.35">
      <c r="A171" s="77"/>
      <c r="B171" s="77"/>
      <c r="C171" s="78"/>
      <c r="D171" s="79"/>
      <c r="E171" s="79"/>
      <c r="F171" s="80"/>
      <c r="G171" s="79"/>
      <c r="H171" s="79"/>
    </row>
    <row r="172" spans="1:8" x14ac:dyDescent="0.35">
      <c r="A172" s="81"/>
      <c r="B172" s="81"/>
      <c r="C172" s="78"/>
      <c r="D172" s="79"/>
      <c r="E172" s="79"/>
      <c r="F172" s="80"/>
      <c r="G172" s="79"/>
      <c r="H172" s="79"/>
    </row>
    <row r="173" spans="1:8" x14ac:dyDescent="0.35">
      <c r="A173" s="77"/>
      <c r="B173" s="77"/>
      <c r="C173" s="78"/>
      <c r="D173" s="79"/>
      <c r="E173" s="79"/>
      <c r="F173" s="80"/>
      <c r="G173" s="79"/>
      <c r="H173" s="79"/>
    </row>
    <row r="174" spans="1:8" x14ac:dyDescent="0.35">
      <c r="A174" s="77"/>
      <c r="B174" s="77"/>
      <c r="C174" s="78"/>
      <c r="D174" s="79"/>
      <c r="E174" s="79"/>
      <c r="F174" s="80"/>
      <c r="G174" s="79"/>
      <c r="H174" s="79"/>
    </row>
    <row r="175" spans="1:8" x14ac:dyDescent="0.35">
      <c r="A175" s="77"/>
      <c r="B175" s="77"/>
      <c r="C175" s="78"/>
      <c r="D175" s="79"/>
      <c r="E175" s="79"/>
      <c r="F175" s="80"/>
      <c r="G175" s="79"/>
      <c r="H175" s="80"/>
    </row>
    <row r="176" spans="1:8" x14ac:dyDescent="0.35">
      <c r="A176" s="77"/>
      <c r="B176" s="77"/>
      <c r="C176" s="78"/>
      <c r="D176" s="79"/>
      <c r="E176" s="79"/>
      <c r="F176" s="80"/>
      <c r="G176" s="79"/>
      <c r="H176" s="80"/>
    </row>
    <row r="177" spans="1:8" x14ac:dyDescent="0.35">
      <c r="A177" s="77"/>
      <c r="B177" s="77"/>
      <c r="C177" s="78"/>
      <c r="D177" s="79"/>
      <c r="E177" s="79"/>
      <c r="F177" s="80"/>
      <c r="G177" s="79"/>
      <c r="H177" s="80"/>
    </row>
    <row r="178" spans="1:8" x14ac:dyDescent="0.35">
      <c r="A178" s="82"/>
      <c r="B178" s="82"/>
      <c r="C178" s="79"/>
      <c r="D178" s="82"/>
      <c r="E178" s="82"/>
      <c r="F178" s="83"/>
      <c r="G178" s="82"/>
      <c r="H178" s="83"/>
    </row>
    <row r="179" spans="1:8" ht="15.5" x14ac:dyDescent="0.35">
      <c r="A179" s="84"/>
      <c r="B179" s="84"/>
      <c r="C179" s="85"/>
      <c r="D179" s="84"/>
      <c r="E179" s="84"/>
      <c r="F179" s="83"/>
      <c r="G179" s="84"/>
      <c r="H179" s="83"/>
    </row>
    <row r="180" spans="1:8" x14ac:dyDescent="0.35">
      <c r="A180" s="79"/>
      <c r="B180" s="79"/>
      <c r="C180" s="79"/>
      <c r="D180" s="79"/>
      <c r="E180" s="79"/>
      <c r="F180" s="79"/>
      <c r="G180" s="79"/>
      <c r="H180" s="79"/>
    </row>
  </sheetData>
  <mergeCells count="27">
    <mergeCell ref="F3:F6"/>
    <mergeCell ref="G3:G6"/>
    <mergeCell ref="A62:B62"/>
    <mergeCell ref="A3:B6"/>
    <mergeCell ref="C3:C6"/>
    <mergeCell ref="D3:D6"/>
    <mergeCell ref="E3:E6"/>
    <mergeCell ref="A7:B10"/>
    <mergeCell ref="A11:B14"/>
    <mergeCell ref="A15:B26"/>
    <mergeCell ref="A27:B27"/>
    <mergeCell ref="A28:B61"/>
    <mergeCell ref="A63:B63"/>
    <mergeCell ref="A66:B69"/>
    <mergeCell ref="C66:C69"/>
    <mergeCell ref="D66:D69"/>
    <mergeCell ref="E66:E69"/>
    <mergeCell ref="A91:B124"/>
    <mergeCell ref="A125:B125"/>
    <mergeCell ref="A126:B126"/>
    <mergeCell ref="G66:G69"/>
    <mergeCell ref="H66:H69"/>
    <mergeCell ref="A70:B73"/>
    <mergeCell ref="A74:B77"/>
    <mergeCell ref="A78:B89"/>
    <mergeCell ref="A90:B90"/>
    <mergeCell ref="F66:F6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8"/>
  <sheetViews>
    <sheetView topLeftCell="A84" zoomScale="60" zoomScaleNormal="60" workbookViewId="0">
      <selection activeCell="J122" sqref="J122:J123"/>
    </sheetView>
  </sheetViews>
  <sheetFormatPr defaultColWidth="9.1796875" defaultRowHeight="14.5" x14ac:dyDescent="0.35"/>
  <cols>
    <col min="1" max="1" width="9.1796875" style="1"/>
    <col min="2" max="2" width="11.81640625" style="1" customWidth="1"/>
    <col min="3" max="3" width="19.1796875" style="1" customWidth="1"/>
    <col min="4" max="4" width="22.81640625" style="1" customWidth="1"/>
    <col min="5" max="5" width="22.1796875" style="1" customWidth="1"/>
    <col min="6" max="6" width="19.453125" style="1" customWidth="1"/>
    <col min="7" max="7" width="27" style="1" customWidth="1"/>
    <col min="8" max="8" width="24.26953125" style="46" customWidth="1"/>
    <col min="9" max="9" width="9.1796875" style="91"/>
    <col min="10" max="10" width="11.26953125" style="91" customWidth="1"/>
    <col min="11" max="11" width="15.54296875" style="91" customWidth="1"/>
    <col min="12" max="12" width="19.81640625" style="91" customWidth="1"/>
    <col min="13" max="13" width="20.453125" style="1" customWidth="1"/>
    <col min="14" max="14" width="31.81640625" style="1" customWidth="1"/>
    <col min="15" max="16384" width="9.1796875" style="1"/>
  </cols>
  <sheetData>
    <row r="1" spans="1:13" ht="15" x14ac:dyDescent="0.35">
      <c r="A1" s="10" t="s">
        <v>33</v>
      </c>
      <c r="M1" s="69"/>
    </row>
    <row r="2" spans="1:13" x14ac:dyDescent="0.35">
      <c r="M2" s="69"/>
    </row>
    <row r="3" spans="1:13" x14ac:dyDescent="0.35">
      <c r="A3" s="106" t="s">
        <v>34</v>
      </c>
      <c r="B3" s="106"/>
      <c r="C3" s="106" t="s">
        <v>35</v>
      </c>
      <c r="D3" s="105" t="s">
        <v>82</v>
      </c>
      <c r="E3" s="105" t="s">
        <v>86</v>
      </c>
      <c r="F3" s="105" t="s">
        <v>87</v>
      </c>
      <c r="G3" s="105" t="s">
        <v>85</v>
      </c>
      <c r="M3" s="69"/>
    </row>
    <row r="4" spans="1:13" x14ac:dyDescent="0.35">
      <c r="A4" s="106"/>
      <c r="B4" s="106"/>
      <c r="C4" s="106"/>
      <c r="D4" s="105"/>
      <c r="E4" s="105"/>
      <c r="F4" s="105"/>
      <c r="G4" s="105"/>
      <c r="M4" s="69"/>
    </row>
    <row r="5" spans="1:13" x14ac:dyDescent="0.35">
      <c r="A5" s="106"/>
      <c r="B5" s="106"/>
      <c r="C5" s="106"/>
      <c r="D5" s="105"/>
      <c r="E5" s="105"/>
      <c r="F5" s="105"/>
      <c r="G5" s="105"/>
      <c r="M5" s="69"/>
    </row>
    <row r="6" spans="1:13" ht="60" customHeight="1" x14ac:dyDescent="0.35">
      <c r="A6" s="106"/>
      <c r="B6" s="106"/>
      <c r="C6" s="106"/>
      <c r="D6" s="105"/>
      <c r="E6" s="105"/>
      <c r="F6" s="105"/>
      <c r="G6" s="105"/>
      <c r="I6" s="92" t="s">
        <v>46</v>
      </c>
      <c r="J6" s="92" t="s">
        <v>47</v>
      </c>
      <c r="K6" s="92" t="s">
        <v>48</v>
      </c>
      <c r="L6" s="92" t="s">
        <v>49</v>
      </c>
      <c r="M6" s="69"/>
    </row>
    <row r="7" spans="1:13" x14ac:dyDescent="0.35">
      <c r="A7" s="106" t="s">
        <v>36</v>
      </c>
      <c r="B7" s="106"/>
      <c r="C7" s="32" t="s">
        <v>50</v>
      </c>
      <c r="D7" s="13">
        <v>3330</v>
      </c>
      <c r="E7" s="13">
        <v>100</v>
      </c>
      <c r="F7" s="11">
        <f>E7/D7</f>
        <v>3.003003003003003E-2</v>
      </c>
      <c r="G7" s="26" t="str">
        <f>ROUND(I7*100,0)&amp;-ROUND(J7*100,0)&amp;"%"</f>
        <v>2-4%</v>
      </c>
      <c r="H7" s="47">
        <f>$F$62</f>
        <v>2.4803876326718967E-2</v>
      </c>
      <c r="I7" s="93">
        <v>2.4752925610524019E-2</v>
      </c>
      <c r="J7" s="93">
        <v>3.6390187124381503E-2</v>
      </c>
      <c r="K7" s="94">
        <v>5.277104419506011E-3</v>
      </c>
      <c r="L7" s="94">
        <v>6.3601570943514728E-3</v>
      </c>
      <c r="M7" s="69"/>
    </row>
    <row r="8" spans="1:13" x14ac:dyDescent="0.35">
      <c r="A8" s="106"/>
      <c r="B8" s="106"/>
      <c r="C8" s="33" t="s">
        <v>52</v>
      </c>
      <c r="D8" s="13">
        <v>1147</v>
      </c>
      <c r="E8" s="13">
        <v>48</v>
      </c>
      <c r="F8" s="11">
        <f t="shared" ref="F8:F62" si="0">E8/D8</f>
        <v>4.1848299912816043E-2</v>
      </c>
      <c r="G8" s="26" t="str">
        <f t="shared" ref="G8:G62" si="1">ROUND(I8*100,0)&amp;-ROUND(J8*100,0)&amp;"%"</f>
        <v>3-6%</v>
      </c>
      <c r="H8" s="47">
        <f>$F$62</f>
        <v>2.4803876326718967E-2</v>
      </c>
      <c r="I8" s="93">
        <v>3.1707953576444674E-2</v>
      </c>
      <c r="J8" s="93">
        <v>5.5047214819481313E-2</v>
      </c>
      <c r="K8" s="94">
        <v>1.014034633637137E-2</v>
      </c>
      <c r="L8" s="94">
        <v>1.319891490666527E-2</v>
      </c>
      <c r="M8" s="69"/>
    </row>
    <row r="9" spans="1:13" x14ac:dyDescent="0.35">
      <c r="A9" s="106"/>
      <c r="B9" s="106"/>
      <c r="C9" s="33" t="s">
        <v>51</v>
      </c>
      <c r="D9" s="13">
        <v>5</v>
      </c>
      <c r="E9" s="13">
        <v>0</v>
      </c>
      <c r="F9" s="75" t="s">
        <v>90</v>
      </c>
      <c r="G9" s="75" t="s">
        <v>90</v>
      </c>
      <c r="H9" s="47">
        <f>$F$62</f>
        <v>2.4803876326718967E-2</v>
      </c>
      <c r="I9" s="93">
        <v>1.1310371620259502E-11</v>
      </c>
      <c r="J9" s="93">
        <v>0.43448146576692781</v>
      </c>
      <c r="K9" s="94" t="e">
        <v>#VALUE!</v>
      </c>
      <c r="L9" s="94" t="e">
        <v>#VALUE!</v>
      </c>
      <c r="M9" s="69"/>
    </row>
    <row r="10" spans="1:13" x14ac:dyDescent="0.35">
      <c r="A10" s="106"/>
      <c r="B10" s="106"/>
      <c r="C10" s="14" t="s">
        <v>37</v>
      </c>
      <c r="D10" s="15">
        <v>4482</v>
      </c>
      <c r="E10" s="15">
        <v>148</v>
      </c>
      <c r="F10" s="12">
        <f t="shared" si="0"/>
        <v>3.3020972780008921E-2</v>
      </c>
      <c r="G10" s="29" t="str">
        <f t="shared" si="1"/>
        <v>3-4%</v>
      </c>
      <c r="H10" s="47">
        <f>$F$62</f>
        <v>2.4803876326718967E-2</v>
      </c>
      <c r="I10" s="93">
        <v>2.8176479584287095E-2</v>
      </c>
      <c r="J10" s="93">
        <v>3.8665259473697242E-2</v>
      </c>
      <c r="K10" s="94">
        <v>4.844493195721826E-3</v>
      </c>
      <c r="L10" s="94">
        <v>5.6442866936883204E-3</v>
      </c>
      <c r="M10" s="69"/>
    </row>
    <row r="11" spans="1:13" x14ac:dyDescent="0.35">
      <c r="A11" s="107" t="s">
        <v>38</v>
      </c>
      <c r="B11" s="108"/>
      <c r="C11" s="33" t="s">
        <v>81</v>
      </c>
      <c r="D11" s="13">
        <v>2</v>
      </c>
      <c r="E11" s="13">
        <v>0</v>
      </c>
      <c r="F11" s="75" t="s">
        <v>90</v>
      </c>
      <c r="G11" s="75" t="s">
        <v>90</v>
      </c>
      <c r="H11" s="47">
        <f t="shared" ref="H11:H25" si="2">$F$62</f>
        <v>2.4803876326718967E-2</v>
      </c>
      <c r="I11" s="93">
        <v>1.7119058564123158E-11</v>
      </c>
      <c r="J11" s="93">
        <v>0.65761885702916056</v>
      </c>
      <c r="K11" s="94"/>
      <c r="L11" s="94"/>
      <c r="M11" s="69"/>
    </row>
    <row r="12" spans="1:13" x14ac:dyDescent="0.35">
      <c r="A12" s="109"/>
      <c r="B12" s="110"/>
      <c r="C12" s="33" t="s">
        <v>53</v>
      </c>
      <c r="D12" s="13">
        <v>106</v>
      </c>
      <c r="E12" s="13">
        <v>0</v>
      </c>
      <c r="F12" s="75" t="s">
        <v>90</v>
      </c>
      <c r="G12" s="75" t="s">
        <v>90</v>
      </c>
      <c r="H12" s="47">
        <f t="shared" si="2"/>
        <v>2.4803876326718967E-2</v>
      </c>
      <c r="I12" s="93">
        <v>9.104032627296752E-13</v>
      </c>
      <c r="J12" s="93">
        <v>3.4972621352357236E-2</v>
      </c>
      <c r="K12" s="94" t="e">
        <v>#VALUE!</v>
      </c>
      <c r="L12" s="94" t="e">
        <v>#VALUE!</v>
      </c>
      <c r="M12" s="69"/>
    </row>
    <row r="13" spans="1:13" x14ac:dyDescent="0.35">
      <c r="A13" s="109"/>
      <c r="B13" s="110"/>
      <c r="C13" s="33" t="s">
        <v>54</v>
      </c>
      <c r="D13" s="13">
        <v>434</v>
      </c>
      <c r="E13" s="13">
        <v>37</v>
      </c>
      <c r="F13" s="11">
        <f t="shared" si="0"/>
        <v>8.5253456221198162E-2</v>
      </c>
      <c r="G13" s="26" t="str">
        <f t="shared" si="1"/>
        <v>6-12%</v>
      </c>
      <c r="H13" s="47">
        <f t="shared" si="2"/>
        <v>2.4803876326718967E-2</v>
      </c>
      <c r="I13" s="93">
        <v>6.2482949650237034E-2</v>
      </c>
      <c r="J13" s="93">
        <v>0.11530159863905662</v>
      </c>
      <c r="K13" s="94">
        <v>2.2770506570961128E-2</v>
      </c>
      <c r="L13" s="94">
        <v>3.0048142417858456E-2</v>
      </c>
      <c r="M13" s="69"/>
    </row>
    <row r="14" spans="1:13" x14ac:dyDescent="0.35">
      <c r="A14" s="111"/>
      <c r="B14" s="112"/>
      <c r="C14" s="14" t="s">
        <v>39</v>
      </c>
      <c r="D14" s="15">
        <v>542</v>
      </c>
      <c r="E14" s="15">
        <v>37</v>
      </c>
      <c r="F14" s="12">
        <f t="shared" si="0"/>
        <v>6.8265682656826573E-2</v>
      </c>
      <c r="G14" s="29" t="str">
        <f t="shared" si="1"/>
        <v>5-9%</v>
      </c>
      <c r="H14" s="47">
        <f t="shared" si="2"/>
        <v>2.4803876326718967E-2</v>
      </c>
      <c r="I14" s="93">
        <v>4.9929673941201701E-2</v>
      </c>
      <c r="J14" s="93">
        <v>9.267848484089565E-2</v>
      </c>
      <c r="K14" s="94">
        <v>1.8336008715624873E-2</v>
      </c>
      <c r="L14" s="94">
        <v>2.4412802184069077E-2</v>
      </c>
      <c r="M14" s="69"/>
    </row>
    <row r="15" spans="1:13" x14ac:dyDescent="0.35">
      <c r="A15" s="107" t="s">
        <v>40</v>
      </c>
      <c r="B15" s="108"/>
      <c r="C15" s="33" t="s">
        <v>80</v>
      </c>
      <c r="D15" s="13">
        <v>1</v>
      </c>
      <c r="E15" s="13">
        <v>0</v>
      </c>
      <c r="F15" s="75" t="s">
        <v>90</v>
      </c>
      <c r="G15" s="75" t="s">
        <v>90</v>
      </c>
      <c r="H15" s="47">
        <f t="shared" si="2"/>
        <v>2.4803876326718967E-2</v>
      </c>
      <c r="I15" s="93">
        <v>2.0654999780381003E-11</v>
      </c>
      <c r="J15" s="93">
        <v>0.79345001926555703</v>
      </c>
      <c r="K15" s="94"/>
      <c r="L15" s="94"/>
      <c r="M15" s="69"/>
    </row>
    <row r="16" spans="1:13" x14ac:dyDescent="0.35">
      <c r="A16" s="109"/>
      <c r="B16" s="110"/>
      <c r="C16" s="33" t="s">
        <v>55</v>
      </c>
      <c r="D16" s="13">
        <v>9</v>
      </c>
      <c r="E16" s="13">
        <v>0</v>
      </c>
      <c r="F16" s="75" t="s">
        <v>90</v>
      </c>
      <c r="G16" s="75" t="s">
        <v>90</v>
      </c>
      <c r="H16" s="47">
        <f t="shared" si="2"/>
        <v>2.4803876326718967E-2</v>
      </c>
      <c r="I16" s="93">
        <v>7.7872873555569292E-12</v>
      </c>
      <c r="J16" s="93">
        <v>0.29914419598115821</v>
      </c>
      <c r="K16" s="94" t="e">
        <v>#VALUE!</v>
      </c>
      <c r="L16" s="94" t="e">
        <v>#VALUE!</v>
      </c>
      <c r="M16" s="69"/>
    </row>
    <row r="17" spans="1:13" x14ac:dyDescent="0.35">
      <c r="A17" s="109"/>
      <c r="B17" s="110"/>
      <c r="C17" s="33" t="s">
        <v>56</v>
      </c>
      <c r="D17" s="13">
        <v>76</v>
      </c>
      <c r="E17" s="13">
        <v>0</v>
      </c>
      <c r="F17" s="75" t="s">
        <v>90</v>
      </c>
      <c r="G17" s="75" t="s">
        <v>90</v>
      </c>
      <c r="H17" s="47">
        <f t="shared" si="2"/>
        <v>2.4803876326718967E-2</v>
      </c>
      <c r="I17" s="93">
        <v>1.2524824735574436E-12</v>
      </c>
      <c r="J17" s="93">
        <v>4.8113398854540912E-2</v>
      </c>
      <c r="K17" s="94" t="e">
        <v>#VALUE!</v>
      </c>
      <c r="L17" s="94" t="e">
        <v>#VALUE!</v>
      </c>
      <c r="M17" s="69"/>
    </row>
    <row r="18" spans="1:13" x14ac:dyDescent="0.35">
      <c r="A18" s="109"/>
      <c r="B18" s="110"/>
      <c r="C18" s="33" t="s">
        <v>57</v>
      </c>
      <c r="D18" s="13">
        <v>131</v>
      </c>
      <c r="E18" s="13">
        <v>7</v>
      </c>
      <c r="F18" s="11">
        <f t="shared" si="0"/>
        <v>5.3435114503816793E-2</v>
      </c>
      <c r="G18" s="26" t="str">
        <f t="shared" si="1"/>
        <v>3-11%</v>
      </c>
      <c r="H18" s="47">
        <f t="shared" si="2"/>
        <v>2.4803876326718967E-2</v>
      </c>
      <c r="I18" s="93">
        <v>2.6122174026861424E-2</v>
      </c>
      <c r="J18" s="93">
        <v>0.10619206689439989</v>
      </c>
      <c r="K18" s="94">
        <v>2.7312940476955368E-2</v>
      </c>
      <c r="L18" s="94">
        <v>5.2756952390583096E-2</v>
      </c>
      <c r="M18" s="69"/>
    </row>
    <row r="19" spans="1:13" x14ac:dyDescent="0.35">
      <c r="A19" s="109"/>
      <c r="B19" s="110"/>
      <c r="C19" s="33" t="s">
        <v>58</v>
      </c>
      <c r="D19" s="13">
        <v>152</v>
      </c>
      <c r="E19" s="13">
        <v>10</v>
      </c>
      <c r="F19" s="11">
        <f t="shared" si="0"/>
        <v>6.5789473684210523E-2</v>
      </c>
      <c r="G19" s="26" t="str">
        <f t="shared" si="1"/>
        <v>4-12%</v>
      </c>
      <c r="H19" s="47">
        <f t="shared" si="2"/>
        <v>2.4803876326718967E-2</v>
      </c>
      <c r="I19" s="93">
        <v>3.6124850547276634E-2</v>
      </c>
      <c r="J19" s="93">
        <v>0.11686040621203725</v>
      </c>
      <c r="K19" s="94">
        <v>2.9664623136933889E-2</v>
      </c>
      <c r="L19" s="94">
        <v>5.1070932527826726E-2</v>
      </c>
      <c r="M19" s="69"/>
    </row>
    <row r="20" spans="1:13" x14ac:dyDescent="0.35">
      <c r="A20" s="109"/>
      <c r="B20" s="110"/>
      <c r="C20" s="33" t="s">
        <v>59</v>
      </c>
      <c r="D20" s="13">
        <v>143</v>
      </c>
      <c r="E20" s="13">
        <v>0</v>
      </c>
      <c r="F20" s="75" t="s">
        <v>90</v>
      </c>
      <c r="G20" s="75" t="s">
        <v>90</v>
      </c>
      <c r="H20" s="47">
        <f t="shared" si="2"/>
        <v>2.4803876326718967E-2</v>
      </c>
      <c r="I20" s="93">
        <v>6.8100671100374403E-13</v>
      </c>
      <c r="J20" s="93">
        <v>2.6160483839807964E-2</v>
      </c>
      <c r="K20" s="94" t="e">
        <v>#VALUE!</v>
      </c>
      <c r="L20" s="94" t="e">
        <v>#VALUE!</v>
      </c>
      <c r="M20" s="69"/>
    </row>
    <row r="21" spans="1:13" x14ac:dyDescent="0.35">
      <c r="A21" s="109"/>
      <c r="B21" s="110"/>
      <c r="C21" s="13" t="s">
        <v>63</v>
      </c>
      <c r="D21" s="13">
        <v>249</v>
      </c>
      <c r="E21" s="13">
        <v>1</v>
      </c>
      <c r="F21" s="11">
        <f t="shared" si="0"/>
        <v>4.0160642570281121E-3</v>
      </c>
      <c r="G21" s="26" t="str">
        <f t="shared" si="1"/>
        <v>0-2%</v>
      </c>
      <c r="H21" s="47">
        <f t="shared" si="2"/>
        <v>2.4803876326718967E-2</v>
      </c>
      <c r="I21" s="93">
        <v>7.0928810234697646E-4</v>
      </c>
      <c r="J21" s="93">
        <v>2.2393899128447133E-2</v>
      </c>
      <c r="K21" s="94">
        <v>3.3067761546811355E-3</v>
      </c>
      <c r="L21" s="94">
        <v>1.8377834871419023E-2</v>
      </c>
      <c r="M21" s="69"/>
    </row>
    <row r="22" spans="1:13" x14ac:dyDescent="0.35">
      <c r="A22" s="109"/>
      <c r="B22" s="110"/>
      <c r="C22" s="13" t="s">
        <v>64</v>
      </c>
      <c r="D22" s="13">
        <v>105</v>
      </c>
      <c r="E22" s="13">
        <v>0</v>
      </c>
      <c r="F22" s="75" t="s">
        <v>90</v>
      </c>
      <c r="G22" s="75" t="s">
        <v>90</v>
      </c>
      <c r="H22" s="47">
        <f t="shared" si="2"/>
        <v>2.4803876326718967E-2</v>
      </c>
      <c r="I22" s="93">
        <v>9.187677536436743E-13</v>
      </c>
      <c r="J22" s="93">
        <v>3.5293938493360696E-2</v>
      </c>
      <c r="K22" s="94" t="e">
        <v>#VALUE!</v>
      </c>
      <c r="L22" s="94" t="e">
        <v>#VALUE!</v>
      </c>
      <c r="M22" s="69"/>
    </row>
    <row r="23" spans="1:13" x14ac:dyDescent="0.35">
      <c r="A23" s="109"/>
      <c r="B23" s="110"/>
      <c r="C23" s="33" t="s">
        <v>60</v>
      </c>
      <c r="D23" s="13">
        <v>156</v>
      </c>
      <c r="E23" s="13">
        <v>0</v>
      </c>
      <c r="F23" s="75" t="s">
        <v>90</v>
      </c>
      <c r="G23" s="75" t="s">
        <v>90</v>
      </c>
      <c r="H23" s="47">
        <f t="shared" si="2"/>
        <v>2.4803876326718967E-2</v>
      </c>
      <c r="I23" s="93">
        <v>6.2562002864089416E-13</v>
      </c>
      <c r="J23" s="93">
        <v>2.403283607146469E-2</v>
      </c>
      <c r="K23" s="94" t="e">
        <v>#REF!</v>
      </c>
      <c r="L23" s="94" t="e">
        <v>#REF!</v>
      </c>
      <c r="M23" s="69"/>
    </row>
    <row r="24" spans="1:13" x14ac:dyDescent="0.35">
      <c r="A24" s="109"/>
      <c r="B24" s="110"/>
      <c r="C24" s="33" t="s">
        <v>61</v>
      </c>
      <c r="D24" s="13">
        <v>104</v>
      </c>
      <c r="E24" s="13">
        <v>1</v>
      </c>
      <c r="F24" s="11">
        <f t="shared" si="0"/>
        <v>9.6153846153846159E-3</v>
      </c>
      <c r="G24" s="26" t="str">
        <f t="shared" si="1"/>
        <v>0-5%</v>
      </c>
      <c r="H24" s="47">
        <f t="shared" si="2"/>
        <v>2.4803876326718967E-2</v>
      </c>
      <c r="I24" s="93">
        <v>1.699377690658969E-3</v>
      </c>
      <c r="J24" s="93">
        <v>5.246758288180179E-2</v>
      </c>
      <c r="K24" s="94">
        <v>7.9160069247256465E-3</v>
      </c>
      <c r="L24" s="94">
        <v>4.2852198266417174E-2</v>
      </c>
      <c r="M24" s="69"/>
    </row>
    <row r="25" spans="1:13" x14ac:dyDescent="0.35">
      <c r="A25" s="109"/>
      <c r="B25" s="110"/>
      <c r="C25" s="33" t="s">
        <v>62</v>
      </c>
      <c r="D25" s="13">
        <v>342</v>
      </c>
      <c r="E25" s="13">
        <v>0</v>
      </c>
      <c r="F25" s="75" t="s">
        <v>90</v>
      </c>
      <c r="G25" s="75" t="s">
        <v>90</v>
      </c>
      <c r="H25" s="47">
        <f t="shared" si="2"/>
        <v>2.4803876326718967E-2</v>
      </c>
      <c r="I25" s="93">
        <v>2.8914986980212442E-13</v>
      </c>
      <c r="J25" s="93">
        <v>1.1107527097775495E-2</v>
      </c>
      <c r="K25" s="94" t="e">
        <v>#VALUE!</v>
      </c>
      <c r="L25" s="94" t="e">
        <v>#VALUE!</v>
      </c>
      <c r="M25" s="69"/>
    </row>
    <row r="26" spans="1:13" x14ac:dyDescent="0.35">
      <c r="A26" s="111"/>
      <c r="B26" s="112"/>
      <c r="C26" s="14" t="s">
        <v>41</v>
      </c>
      <c r="D26" s="15">
        <v>1468</v>
      </c>
      <c r="E26" s="15">
        <v>19</v>
      </c>
      <c r="F26" s="12">
        <f t="shared" si="0"/>
        <v>1.2942779291553134E-2</v>
      </c>
      <c r="G26" s="29" t="str">
        <f t="shared" si="1"/>
        <v>1-2%</v>
      </c>
      <c r="H26" s="47">
        <f t="shared" ref="H26:H59" si="3">$F$62</f>
        <v>2.4803876326718967E-2</v>
      </c>
      <c r="I26" s="93">
        <v>8.3013779054986938E-3</v>
      </c>
      <c r="J26" s="93">
        <v>2.0126577697500016E-2</v>
      </c>
      <c r="K26" s="94">
        <v>4.64140138605444E-3</v>
      </c>
      <c r="L26" s="94">
        <v>7.1837984059468819E-3</v>
      </c>
      <c r="M26" s="69"/>
    </row>
    <row r="27" spans="1:13" ht="15" customHeight="1" x14ac:dyDescent="0.35">
      <c r="A27" s="103" t="s">
        <v>32</v>
      </c>
      <c r="B27" s="103"/>
      <c r="C27" s="18"/>
      <c r="D27" s="19">
        <v>6492</v>
      </c>
      <c r="E27" s="19">
        <v>204</v>
      </c>
      <c r="F27" s="12">
        <f t="shared" si="0"/>
        <v>3.1423290203327174E-2</v>
      </c>
      <c r="G27" s="26" t="str">
        <f t="shared" si="1"/>
        <v>3-4%</v>
      </c>
      <c r="H27" s="47">
        <f t="shared" si="3"/>
        <v>2.4803876326718967E-2</v>
      </c>
      <c r="I27" s="93">
        <v>2.7448847536934416E-2</v>
      </c>
      <c r="J27" s="93">
        <v>3.595193691925002E-2</v>
      </c>
      <c r="K27" s="94">
        <v>3.9744426663927586E-3</v>
      </c>
      <c r="L27" s="94">
        <v>4.5286467159228461E-3</v>
      </c>
      <c r="M27" s="69"/>
    </row>
    <row r="28" spans="1:13" ht="15" customHeight="1" x14ac:dyDescent="0.35">
      <c r="A28" s="97" t="s">
        <v>42</v>
      </c>
      <c r="B28" s="98"/>
      <c r="C28" s="8" t="s">
        <v>15</v>
      </c>
      <c r="D28" s="13">
        <v>10</v>
      </c>
      <c r="E28" s="13"/>
      <c r="F28" s="75" t="s">
        <v>90</v>
      </c>
      <c r="G28" s="75" t="s">
        <v>90</v>
      </c>
      <c r="H28" s="47">
        <f t="shared" si="3"/>
        <v>2.4803876326718967E-2</v>
      </c>
      <c r="I28" s="93">
        <v>7.2246807514687289E-12</v>
      </c>
      <c r="J28" s="93">
        <v>0.27753198462317397</v>
      </c>
      <c r="K28" s="94" t="e">
        <v>#VALUE!</v>
      </c>
      <c r="L28" s="94" t="e">
        <v>#VALUE!</v>
      </c>
      <c r="M28" s="69"/>
    </row>
    <row r="29" spans="1:13" x14ac:dyDescent="0.35">
      <c r="A29" s="99"/>
      <c r="B29" s="100"/>
      <c r="C29" s="8" t="s">
        <v>7</v>
      </c>
      <c r="D29" s="13">
        <v>88</v>
      </c>
      <c r="E29" s="13"/>
      <c r="F29" s="75" t="s">
        <v>90</v>
      </c>
      <c r="G29" s="75" t="s">
        <v>90</v>
      </c>
      <c r="H29" s="47">
        <f t="shared" si="3"/>
        <v>2.4803876326718967E-2</v>
      </c>
      <c r="I29" s="93">
        <v>1.0888331540489058E-12</v>
      </c>
      <c r="J29" s="93">
        <v>4.1826903715471514E-2</v>
      </c>
      <c r="K29" s="94" t="e">
        <v>#VALUE!</v>
      </c>
      <c r="L29" s="94" t="e">
        <v>#VALUE!</v>
      </c>
      <c r="M29" s="69"/>
    </row>
    <row r="30" spans="1:13" x14ac:dyDescent="0.35">
      <c r="A30" s="99"/>
      <c r="B30" s="100"/>
      <c r="C30" s="8" t="s">
        <v>19</v>
      </c>
      <c r="D30" s="13">
        <v>48</v>
      </c>
      <c r="E30" s="13"/>
      <c r="F30" s="75" t="s">
        <v>90</v>
      </c>
      <c r="G30" s="75" t="s">
        <v>90</v>
      </c>
      <c r="H30" s="47">
        <f t="shared" si="3"/>
        <v>2.4803876326718967E-2</v>
      </c>
      <c r="I30" s="93">
        <v>1.92895880395126E-12</v>
      </c>
      <c r="J30" s="93">
        <v>7.4099850710788076E-2</v>
      </c>
      <c r="K30" s="94" t="e">
        <v>#VALUE!</v>
      </c>
      <c r="L30" s="94" t="e">
        <v>#VALUE!</v>
      </c>
      <c r="M30" s="69"/>
    </row>
    <row r="31" spans="1:13" x14ac:dyDescent="0.35">
      <c r="A31" s="99"/>
      <c r="B31" s="100"/>
      <c r="C31" s="8" t="s">
        <v>11</v>
      </c>
      <c r="D31" s="13">
        <v>6</v>
      </c>
      <c r="E31" s="13"/>
      <c r="F31" s="75" t="s">
        <v>90</v>
      </c>
      <c r="G31" s="75" t="s">
        <v>90</v>
      </c>
      <c r="H31" s="47">
        <f t="shared" si="3"/>
        <v>2.4803876326718967E-2</v>
      </c>
      <c r="I31" s="93">
        <v>1.0161112168357063E-11</v>
      </c>
      <c r="J31" s="93">
        <v>0.39033332033246232</v>
      </c>
      <c r="K31" s="94" t="e">
        <v>#VALUE!</v>
      </c>
      <c r="L31" s="94" t="e">
        <v>#VALUE!</v>
      </c>
      <c r="M31" s="69"/>
    </row>
    <row r="32" spans="1:13" x14ac:dyDescent="0.35">
      <c r="A32" s="99"/>
      <c r="B32" s="100"/>
      <c r="C32" s="8" t="s">
        <v>75</v>
      </c>
      <c r="D32" s="13">
        <v>3</v>
      </c>
      <c r="E32" s="13"/>
      <c r="F32" s="75" t="s">
        <v>90</v>
      </c>
      <c r="G32" s="75" t="s">
        <v>90</v>
      </c>
      <c r="H32" s="47">
        <f t="shared" si="3"/>
        <v>2.4803876326718967E-2</v>
      </c>
      <c r="I32" s="93">
        <v>1.4616800186955218E-11</v>
      </c>
      <c r="J32" s="93">
        <v>0.56149603065870779</v>
      </c>
      <c r="K32" s="94" t="e">
        <v>#VALUE!</v>
      </c>
      <c r="L32" s="94" t="e">
        <v>#VALUE!</v>
      </c>
      <c r="M32" s="69"/>
    </row>
    <row r="33" spans="1:13" x14ac:dyDescent="0.35">
      <c r="A33" s="99"/>
      <c r="B33" s="100"/>
      <c r="C33" s="8" t="s">
        <v>2</v>
      </c>
      <c r="D33" s="13">
        <v>280</v>
      </c>
      <c r="E33" s="13">
        <v>1</v>
      </c>
      <c r="F33" s="11">
        <f t="shared" si="0"/>
        <v>3.5714285714285713E-3</v>
      </c>
      <c r="G33" s="26" t="str">
        <f t="shared" si="1"/>
        <v>0-2%</v>
      </c>
      <c r="H33" s="47">
        <f t="shared" si="3"/>
        <v>2.4803876326718967E-2</v>
      </c>
      <c r="I33" s="93">
        <v>6.3072507618717414E-4</v>
      </c>
      <c r="J33" s="93">
        <v>1.9949226660609942E-2</v>
      </c>
      <c r="K33" s="94">
        <v>2.9407034952413972E-3</v>
      </c>
      <c r="L33" s="94">
        <v>1.637779808918137E-2</v>
      </c>
      <c r="M33" s="69"/>
    </row>
    <row r="34" spans="1:13" x14ac:dyDescent="0.35">
      <c r="A34" s="99"/>
      <c r="B34" s="100"/>
      <c r="C34" s="8" t="s">
        <v>30</v>
      </c>
      <c r="D34" s="13">
        <v>4</v>
      </c>
      <c r="E34" s="13"/>
      <c r="F34" s="75" t="s">
        <v>90</v>
      </c>
      <c r="G34" s="75" t="s">
        <v>90</v>
      </c>
      <c r="H34" s="47">
        <f t="shared" si="3"/>
        <v>2.4803876326718967E-2</v>
      </c>
      <c r="I34" s="93">
        <v>1.2752755544863424E-11</v>
      </c>
      <c r="J34" s="93">
        <v>0.48988982039941581</v>
      </c>
      <c r="K34" s="94" t="e">
        <v>#VALUE!</v>
      </c>
      <c r="L34" s="94" t="e">
        <v>#VALUE!</v>
      </c>
      <c r="M34" s="69"/>
    </row>
    <row r="35" spans="1:13" x14ac:dyDescent="0.35">
      <c r="A35" s="99"/>
      <c r="B35" s="100"/>
      <c r="C35" s="8" t="s">
        <v>79</v>
      </c>
      <c r="D35" s="13">
        <v>1</v>
      </c>
      <c r="E35" s="13"/>
      <c r="F35" s="75" t="s">
        <v>90</v>
      </c>
      <c r="G35" s="75" t="s">
        <v>90</v>
      </c>
      <c r="H35" s="47">
        <f t="shared" si="3"/>
        <v>2.4803876326718967E-2</v>
      </c>
      <c r="I35" s="93">
        <v>2.0654999780381003E-11</v>
      </c>
      <c r="J35" s="93">
        <v>0.79345001926555703</v>
      </c>
      <c r="K35" s="94" t="e">
        <v>#VALUE!</v>
      </c>
      <c r="L35" s="94" t="e">
        <v>#VALUE!</v>
      </c>
      <c r="M35" s="69"/>
    </row>
    <row r="36" spans="1:13" x14ac:dyDescent="0.35">
      <c r="A36" s="99"/>
      <c r="B36" s="100"/>
      <c r="C36" s="8" t="s">
        <v>24</v>
      </c>
      <c r="D36" s="13">
        <v>43</v>
      </c>
      <c r="E36" s="13"/>
      <c r="F36" s="75" t="s">
        <v>90</v>
      </c>
      <c r="G36" s="75" t="s">
        <v>90</v>
      </c>
      <c r="H36" s="47">
        <f t="shared" si="3"/>
        <v>2.4803876326718967E-2</v>
      </c>
      <c r="I36" s="93">
        <v>2.1348618112126694E-12</v>
      </c>
      <c r="J36" s="93">
        <v>8.2009497131292075E-2</v>
      </c>
      <c r="K36" s="94" t="e">
        <v>#VALUE!</v>
      </c>
      <c r="L36" s="94" t="e">
        <v>#VALUE!</v>
      </c>
      <c r="M36" s="69"/>
    </row>
    <row r="37" spans="1:13" x14ac:dyDescent="0.35">
      <c r="A37" s="99"/>
      <c r="B37" s="100"/>
      <c r="C37" s="8" t="s">
        <v>10</v>
      </c>
      <c r="D37" s="13">
        <v>18</v>
      </c>
      <c r="E37" s="13"/>
      <c r="F37" s="75" t="s">
        <v>90</v>
      </c>
      <c r="G37" s="75" t="s">
        <v>90</v>
      </c>
      <c r="H37" s="47">
        <f t="shared" si="3"/>
        <v>2.4803876326718967E-2</v>
      </c>
      <c r="I37" s="93">
        <v>4.5784524103645403E-12</v>
      </c>
      <c r="J37" s="93">
        <v>0.17587863431791184</v>
      </c>
      <c r="K37" s="94" t="e">
        <v>#VALUE!</v>
      </c>
      <c r="L37" s="94" t="e">
        <v>#VALUE!</v>
      </c>
      <c r="M37" s="69"/>
    </row>
    <row r="38" spans="1:13" x14ac:dyDescent="0.35">
      <c r="A38" s="99"/>
      <c r="B38" s="100"/>
      <c r="C38" s="8" t="s">
        <v>4</v>
      </c>
      <c r="D38" s="13">
        <v>161</v>
      </c>
      <c r="E38" s="13"/>
      <c r="F38" s="75" t="s">
        <v>90</v>
      </c>
      <c r="G38" s="75" t="s">
        <v>90</v>
      </c>
      <c r="H38" s="47">
        <f t="shared" si="3"/>
        <v>2.4803876326718967E-2</v>
      </c>
      <c r="I38" s="93">
        <v>6.0664361056033153E-13</v>
      </c>
      <c r="J38" s="93">
        <v>2.3303867809459897E-2</v>
      </c>
      <c r="K38" s="94" t="e">
        <v>#VALUE!</v>
      </c>
      <c r="L38" s="94" t="e">
        <v>#VALUE!</v>
      </c>
      <c r="M38" s="69"/>
    </row>
    <row r="39" spans="1:13" x14ac:dyDescent="0.35">
      <c r="A39" s="99"/>
      <c r="B39" s="100"/>
      <c r="C39" s="8" t="s">
        <v>6</v>
      </c>
      <c r="D39" s="13">
        <v>1</v>
      </c>
      <c r="E39" s="13"/>
      <c r="F39" s="75" t="s">
        <v>90</v>
      </c>
      <c r="G39" s="75" t="s">
        <v>90</v>
      </c>
      <c r="H39" s="47">
        <f t="shared" si="3"/>
        <v>2.4803876326718967E-2</v>
      </c>
      <c r="I39" s="93">
        <v>2.0654999780381003E-11</v>
      </c>
      <c r="J39" s="93">
        <v>0.79345001926555703</v>
      </c>
      <c r="K39" s="94" t="e">
        <v>#VALUE!</v>
      </c>
      <c r="L39" s="94" t="e">
        <v>#VALUE!</v>
      </c>
      <c r="M39" s="69"/>
    </row>
    <row r="40" spans="1:13" x14ac:dyDescent="0.35">
      <c r="A40" s="99"/>
      <c r="B40" s="100"/>
      <c r="C40" s="8" t="s">
        <v>26</v>
      </c>
      <c r="D40" s="13">
        <v>14</v>
      </c>
      <c r="E40" s="13"/>
      <c r="F40" s="75" t="s">
        <v>90</v>
      </c>
      <c r="G40" s="75" t="s">
        <v>90</v>
      </c>
      <c r="H40" s="47">
        <f t="shared" si="3"/>
        <v>2.4803876326718967E-2</v>
      </c>
      <c r="I40" s="93">
        <v>5.6049282079841632E-12</v>
      </c>
      <c r="J40" s="93">
        <v>0.21531011580214426</v>
      </c>
      <c r="K40" s="94" t="e">
        <v>#VALUE!</v>
      </c>
      <c r="L40" s="94" t="e">
        <v>#VALUE!</v>
      </c>
      <c r="M40" s="69"/>
    </row>
    <row r="41" spans="1:13" x14ac:dyDescent="0.35">
      <c r="A41" s="99"/>
      <c r="B41" s="100"/>
      <c r="C41" s="8" t="s">
        <v>13</v>
      </c>
      <c r="D41" s="13">
        <v>74</v>
      </c>
      <c r="E41" s="13"/>
      <c r="F41" s="75" t="s">
        <v>90</v>
      </c>
      <c r="G41" s="75" t="s">
        <v>90</v>
      </c>
      <c r="H41" s="47">
        <f t="shared" si="3"/>
        <v>2.4803876326718967E-2</v>
      </c>
      <c r="I41" s="93">
        <v>1.284662824332987E-12</v>
      </c>
      <c r="J41" s="93">
        <v>4.9349588649472788E-2</v>
      </c>
      <c r="K41" s="94" t="e">
        <v>#VALUE!</v>
      </c>
      <c r="L41" s="94" t="e">
        <v>#VALUE!</v>
      </c>
      <c r="M41" s="69"/>
    </row>
    <row r="42" spans="1:13" x14ac:dyDescent="0.35">
      <c r="A42" s="99"/>
      <c r="B42" s="100"/>
      <c r="C42" s="8" t="s">
        <v>22</v>
      </c>
      <c r="D42" s="13">
        <v>1</v>
      </c>
      <c r="E42" s="13"/>
      <c r="F42" s="75" t="s">
        <v>90</v>
      </c>
      <c r="G42" s="75" t="s">
        <v>90</v>
      </c>
      <c r="H42" s="47">
        <f t="shared" si="3"/>
        <v>2.4803876326718967E-2</v>
      </c>
      <c r="I42" s="93">
        <v>2.0654999780381003E-11</v>
      </c>
      <c r="J42" s="93">
        <v>0.79345001926555703</v>
      </c>
      <c r="K42" s="94" t="e">
        <v>#VALUE!</v>
      </c>
      <c r="L42" s="94" t="e">
        <v>#VALUE!</v>
      </c>
      <c r="M42" s="69"/>
    </row>
    <row r="43" spans="1:13" x14ac:dyDescent="0.35">
      <c r="A43" s="99"/>
      <c r="B43" s="100"/>
      <c r="C43" s="8" t="s">
        <v>12</v>
      </c>
      <c r="D43" s="13">
        <v>7</v>
      </c>
      <c r="E43" s="13"/>
      <c r="F43" s="75" t="s">
        <v>90</v>
      </c>
      <c r="G43" s="75" t="s">
        <v>90</v>
      </c>
      <c r="H43" s="47">
        <f t="shared" si="3"/>
        <v>2.4803876326718967E-2</v>
      </c>
      <c r="I43" s="93">
        <v>9.223864979119142E-12</v>
      </c>
      <c r="J43" s="93">
        <v>0.35432950487545245</v>
      </c>
      <c r="K43" s="94" t="e">
        <v>#VALUE!</v>
      </c>
      <c r="L43" s="94" t="e">
        <v>#VALUE!</v>
      </c>
      <c r="M43" s="69"/>
    </row>
    <row r="44" spans="1:13" x14ac:dyDescent="0.35">
      <c r="A44" s="99"/>
      <c r="B44" s="100"/>
      <c r="C44" s="8" t="s">
        <v>3</v>
      </c>
      <c r="D44" s="13">
        <v>152</v>
      </c>
      <c r="E44" s="13">
        <v>4</v>
      </c>
      <c r="F44" s="11">
        <f t="shared" si="0"/>
        <v>2.6315789473684209E-2</v>
      </c>
      <c r="G44" s="26" t="str">
        <f t="shared" si="1"/>
        <v>1-7%</v>
      </c>
      <c r="H44" s="47">
        <f t="shared" si="3"/>
        <v>2.4803876326718967E-2</v>
      </c>
      <c r="I44" s="93">
        <v>1.0280254264761628E-2</v>
      </c>
      <c r="J44" s="93">
        <v>6.5703662199944432E-2</v>
      </c>
      <c r="K44" s="94">
        <v>1.6035535208922581E-2</v>
      </c>
      <c r="L44" s="94">
        <v>3.9387872726260223E-2</v>
      </c>
      <c r="M44" s="69"/>
    </row>
    <row r="45" spans="1:13" x14ac:dyDescent="0.35">
      <c r="A45" s="99"/>
      <c r="B45" s="100"/>
      <c r="C45" s="8" t="s">
        <v>8</v>
      </c>
      <c r="D45" s="13">
        <v>66</v>
      </c>
      <c r="E45" s="13">
        <v>1</v>
      </c>
      <c r="F45" s="11">
        <f t="shared" si="0"/>
        <v>1.5151515151515152E-2</v>
      </c>
      <c r="G45" s="26" t="str">
        <f t="shared" si="1"/>
        <v>0-8%</v>
      </c>
      <c r="H45" s="47">
        <f t="shared" si="3"/>
        <v>2.4803876326718967E-2</v>
      </c>
      <c r="I45" s="93">
        <v>2.6796481807823741E-3</v>
      </c>
      <c r="J45" s="93">
        <v>8.0958990057333577E-2</v>
      </c>
      <c r="K45" s="94">
        <v>1.2471866970732777E-2</v>
      </c>
      <c r="L45" s="94">
        <v>6.5807474905818425E-2</v>
      </c>
      <c r="M45" s="69"/>
    </row>
    <row r="46" spans="1:13" x14ac:dyDescent="0.35">
      <c r="A46" s="99"/>
      <c r="B46" s="100"/>
      <c r="C46" s="8" t="s">
        <v>21</v>
      </c>
      <c r="D46" s="13">
        <v>3</v>
      </c>
      <c r="E46" s="13"/>
      <c r="F46" s="75" t="s">
        <v>90</v>
      </c>
      <c r="G46" s="75" t="s">
        <v>90</v>
      </c>
      <c r="H46" s="47">
        <f t="shared" si="3"/>
        <v>2.4803876326718967E-2</v>
      </c>
      <c r="I46" s="93">
        <v>1.4616800186955218E-11</v>
      </c>
      <c r="J46" s="93">
        <v>0.56149603065870779</v>
      </c>
      <c r="K46" s="94" t="e">
        <v>#VALUE!</v>
      </c>
      <c r="L46" s="94" t="e">
        <v>#VALUE!</v>
      </c>
      <c r="M46" s="69"/>
    </row>
    <row r="47" spans="1:13" x14ac:dyDescent="0.35">
      <c r="A47" s="99"/>
      <c r="B47" s="100"/>
      <c r="C47" s="8" t="s">
        <v>27</v>
      </c>
      <c r="D47" s="13">
        <v>8</v>
      </c>
      <c r="E47" s="13"/>
      <c r="F47" s="75" t="s">
        <v>90</v>
      </c>
      <c r="G47" s="75" t="s">
        <v>90</v>
      </c>
      <c r="H47" s="47">
        <f t="shared" si="3"/>
        <v>2.4803876326718967E-2</v>
      </c>
      <c r="I47" s="93">
        <v>8.4449172763964501E-12</v>
      </c>
      <c r="J47" s="93">
        <v>0.32440667377868149</v>
      </c>
      <c r="K47" s="94" t="e">
        <v>#VALUE!</v>
      </c>
      <c r="L47" s="94" t="e">
        <v>#VALUE!</v>
      </c>
      <c r="M47" s="69"/>
    </row>
    <row r="48" spans="1:13" x14ac:dyDescent="0.35">
      <c r="A48" s="99"/>
      <c r="B48" s="100"/>
      <c r="C48" s="8" t="s">
        <v>77</v>
      </c>
      <c r="D48" s="13">
        <v>26</v>
      </c>
      <c r="E48" s="13"/>
      <c r="F48" s="75" t="s">
        <v>90</v>
      </c>
      <c r="G48" s="75" t="s">
        <v>90</v>
      </c>
      <c r="H48" s="47">
        <f t="shared" si="3"/>
        <v>2.4803876326718967E-2</v>
      </c>
      <c r="I48" s="93">
        <v>3.351044639400517E-12</v>
      </c>
      <c r="J48" s="93">
        <v>0.1287284658418445</v>
      </c>
      <c r="K48" s="94" t="e">
        <v>#VALUE!</v>
      </c>
      <c r="L48" s="94" t="e">
        <v>#VALUE!</v>
      </c>
      <c r="M48" s="69"/>
    </row>
    <row r="49" spans="1:13" x14ac:dyDescent="0.35">
      <c r="A49" s="99"/>
      <c r="B49" s="100"/>
      <c r="C49" s="8" t="s">
        <v>1</v>
      </c>
      <c r="D49" s="13">
        <v>71</v>
      </c>
      <c r="E49" s="13">
        <v>1</v>
      </c>
      <c r="F49" s="11">
        <f t="shared" si="0"/>
        <v>1.4084507042253521E-2</v>
      </c>
      <c r="G49" s="26" t="str">
        <f t="shared" si="1"/>
        <v>0-8%</v>
      </c>
      <c r="H49" s="47">
        <f t="shared" si="3"/>
        <v>2.4803876326718967E-2</v>
      </c>
      <c r="I49" s="93">
        <v>2.4906103680079989E-3</v>
      </c>
      <c r="J49" s="93">
        <v>7.5560305703101363E-2</v>
      </c>
      <c r="K49" s="94">
        <v>1.1593896674245523E-2</v>
      </c>
      <c r="L49" s="94">
        <v>6.147579866084784E-2</v>
      </c>
      <c r="M49" s="69"/>
    </row>
    <row r="50" spans="1:13" x14ac:dyDescent="0.35">
      <c r="A50" s="99"/>
      <c r="B50" s="100"/>
      <c r="C50" s="8" t="s">
        <v>29</v>
      </c>
      <c r="D50" s="13">
        <v>17</v>
      </c>
      <c r="E50" s="13"/>
      <c r="F50" s="75" t="s">
        <v>90</v>
      </c>
      <c r="G50" s="75" t="s">
        <v>90</v>
      </c>
      <c r="H50" s="47">
        <f t="shared" si="3"/>
        <v>2.4803876326718967E-2</v>
      </c>
      <c r="I50" s="93">
        <v>4.798132610338656E-12</v>
      </c>
      <c r="J50" s="93">
        <v>0.18431752372750101</v>
      </c>
      <c r="K50" s="94" t="e">
        <v>#VALUE!</v>
      </c>
      <c r="L50" s="94" t="e">
        <v>#VALUE!</v>
      </c>
      <c r="M50" s="69"/>
    </row>
    <row r="51" spans="1:13" x14ac:dyDescent="0.35">
      <c r="A51" s="99"/>
      <c r="B51" s="100"/>
      <c r="C51" s="8" t="s">
        <v>0</v>
      </c>
      <c r="D51" s="13">
        <v>559</v>
      </c>
      <c r="E51" s="13"/>
      <c r="F51" s="75" t="s">
        <v>90</v>
      </c>
      <c r="G51" s="75" t="s">
        <v>90</v>
      </c>
      <c r="H51" s="47">
        <f t="shared" si="3"/>
        <v>2.4803876326718967E-2</v>
      </c>
      <c r="I51" s="93">
        <v>1.7766994502952364E-13</v>
      </c>
      <c r="J51" s="93">
        <v>6.825089460445668E-3</v>
      </c>
      <c r="K51" s="94" t="e">
        <v>#VALUE!</v>
      </c>
      <c r="L51" s="94" t="e">
        <v>#VALUE!</v>
      </c>
      <c r="M51" s="69"/>
    </row>
    <row r="52" spans="1:13" x14ac:dyDescent="0.35">
      <c r="A52" s="99"/>
      <c r="B52" s="100"/>
      <c r="C52" s="8" t="s">
        <v>74</v>
      </c>
      <c r="D52" s="13">
        <v>1</v>
      </c>
      <c r="E52" s="13"/>
      <c r="F52" s="75" t="s">
        <v>90</v>
      </c>
      <c r="G52" s="75" t="s">
        <v>90</v>
      </c>
      <c r="H52" s="47">
        <f t="shared" si="3"/>
        <v>2.4803876326718967E-2</v>
      </c>
      <c r="I52" s="93">
        <v>2.0654999780381003E-11</v>
      </c>
      <c r="J52" s="93">
        <v>0.79345001926555703</v>
      </c>
      <c r="K52" s="94" t="e">
        <v>#VALUE!</v>
      </c>
      <c r="L52" s="94" t="e">
        <v>#VALUE!</v>
      </c>
      <c r="M52" s="69"/>
    </row>
    <row r="53" spans="1:13" x14ac:dyDescent="0.35">
      <c r="A53" s="99"/>
      <c r="B53" s="100"/>
      <c r="C53" s="8" t="s">
        <v>5</v>
      </c>
      <c r="D53" s="13">
        <v>165</v>
      </c>
      <c r="E53" s="13">
        <v>2</v>
      </c>
      <c r="F53" s="11">
        <f t="shared" si="0"/>
        <v>1.2121212121212121E-2</v>
      </c>
      <c r="G53" s="26" t="str">
        <f t="shared" si="1"/>
        <v>0-4%</v>
      </c>
      <c r="H53" s="47">
        <f t="shared" si="3"/>
        <v>2.4803876326718967E-2</v>
      </c>
      <c r="I53" s="93">
        <v>3.3303996292267605E-3</v>
      </c>
      <c r="J53" s="93">
        <v>4.3112245335721722E-2</v>
      </c>
      <c r="K53" s="94">
        <v>8.7908124919853607E-3</v>
      </c>
      <c r="L53" s="94">
        <v>3.0991033214509599E-2</v>
      </c>
      <c r="M53" s="69"/>
    </row>
    <row r="54" spans="1:13" x14ac:dyDescent="0.35">
      <c r="A54" s="99"/>
      <c r="B54" s="100"/>
      <c r="C54" s="8" t="s">
        <v>76</v>
      </c>
      <c r="D54" s="13">
        <v>1</v>
      </c>
      <c r="E54" s="13"/>
      <c r="F54" s="75" t="s">
        <v>90</v>
      </c>
      <c r="G54" s="75" t="s">
        <v>90</v>
      </c>
      <c r="H54" s="47">
        <f t="shared" si="3"/>
        <v>2.4803876326718967E-2</v>
      </c>
      <c r="I54" s="93">
        <v>2.0654999780381003E-11</v>
      </c>
      <c r="J54" s="93">
        <v>0.79345001926555703</v>
      </c>
      <c r="K54" s="94" t="e">
        <v>#VALUE!</v>
      </c>
      <c r="L54" s="94" t="e">
        <v>#VALUE!</v>
      </c>
      <c r="M54" s="69"/>
    </row>
    <row r="55" spans="1:13" x14ac:dyDescent="0.35">
      <c r="A55" s="99"/>
      <c r="B55" s="100"/>
      <c r="C55" s="8" t="s">
        <v>16</v>
      </c>
      <c r="D55" s="13">
        <v>165</v>
      </c>
      <c r="E55" s="13"/>
      <c r="F55" s="75" t="s">
        <v>90</v>
      </c>
      <c r="G55" s="75" t="s">
        <v>90</v>
      </c>
      <c r="H55" s="47">
        <f t="shared" si="3"/>
        <v>2.4803876326718967E-2</v>
      </c>
      <c r="I55" s="93">
        <v>5.922716980948701E-13</v>
      </c>
      <c r="J55" s="93">
        <v>2.2751779000752443E-2</v>
      </c>
      <c r="K55" s="94" t="e">
        <v>#VALUE!</v>
      </c>
      <c r="L55" s="94" t="e">
        <v>#VALUE!</v>
      </c>
      <c r="M55" s="69"/>
    </row>
    <row r="56" spans="1:13" x14ac:dyDescent="0.35">
      <c r="A56" s="99"/>
      <c r="B56" s="100"/>
      <c r="C56" s="8" t="s">
        <v>78</v>
      </c>
      <c r="D56" s="13">
        <v>1</v>
      </c>
      <c r="E56" s="13"/>
      <c r="F56" s="75" t="s">
        <v>90</v>
      </c>
      <c r="G56" s="75" t="s">
        <v>90</v>
      </c>
      <c r="H56" s="47">
        <f t="shared" si="3"/>
        <v>2.4803876326718967E-2</v>
      </c>
      <c r="I56" s="93">
        <v>2.0654999780381003E-11</v>
      </c>
      <c r="J56" s="93">
        <v>0.79345001926555703</v>
      </c>
      <c r="K56" s="94" t="e">
        <v>#VALUE!</v>
      </c>
      <c r="L56" s="94" t="e">
        <v>#VALUE!</v>
      </c>
      <c r="M56" s="69"/>
    </row>
    <row r="57" spans="1:13" x14ac:dyDescent="0.35">
      <c r="A57" s="99"/>
      <c r="B57" s="100"/>
      <c r="C57" s="8" t="s">
        <v>18</v>
      </c>
      <c r="D57" s="13">
        <v>18</v>
      </c>
      <c r="E57" s="13">
        <v>2</v>
      </c>
      <c r="F57" s="11">
        <f t="shared" si="0"/>
        <v>0.1111111111111111</v>
      </c>
      <c r="G57" s="26" t="str">
        <f t="shared" si="1"/>
        <v>3-33%</v>
      </c>
      <c r="H57" s="47">
        <f t="shared" si="3"/>
        <v>2.4803876326718967E-2</v>
      </c>
      <c r="I57" s="93">
        <v>3.1019595028553025E-2</v>
      </c>
      <c r="J57" s="93">
        <v>0.32799712055560609</v>
      </c>
      <c r="K57" s="94">
        <v>8.0091516082558073E-2</v>
      </c>
      <c r="L57" s="94">
        <v>0.21688600944449499</v>
      </c>
      <c r="M57" s="69"/>
    </row>
    <row r="58" spans="1:13" x14ac:dyDescent="0.35">
      <c r="A58" s="99"/>
      <c r="B58" s="100"/>
      <c r="C58" s="8" t="s">
        <v>9</v>
      </c>
      <c r="D58" s="13">
        <v>119</v>
      </c>
      <c r="E58" s="13"/>
      <c r="F58" s="75" t="s">
        <v>90</v>
      </c>
      <c r="G58" s="75" t="s">
        <v>90</v>
      </c>
      <c r="H58" s="47">
        <f t="shared" si="3"/>
        <v>2.4803876326718967E-2</v>
      </c>
      <c r="I58" s="93">
        <v>8.1405758242027062E-13</v>
      </c>
      <c r="J58" s="93">
        <v>3.127155707201474E-2</v>
      </c>
      <c r="K58" s="94" t="e">
        <v>#VALUE!</v>
      </c>
      <c r="L58" s="94" t="e">
        <v>#VALUE!</v>
      </c>
      <c r="M58" s="69"/>
    </row>
    <row r="59" spans="1:13" x14ac:dyDescent="0.35">
      <c r="A59" s="99"/>
      <c r="B59" s="100"/>
      <c r="C59" s="8" t="s">
        <v>20</v>
      </c>
      <c r="D59" s="13">
        <v>4</v>
      </c>
      <c r="E59" s="13"/>
      <c r="F59" s="75" t="s">
        <v>90</v>
      </c>
      <c r="G59" s="75" t="s">
        <v>90</v>
      </c>
      <c r="H59" s="47">
        <f t="shared" si="3"/>
        <v>2.4803876326718967E-2</v>
      </c>
      <c r="I59" s="93">
        <v>1.2752755544863424E-11</v>
      </c>
      <c r="J59" s="93">
        <v>0.48988982039941581</v>
      </c>
      <c r="K59" s="94" t="e">
        <v>#VALUE!</v>
      </c>
      <c r="L59" s="94" t="e">
        <v>#VALUE!</v>
      </c>
      <c r="M59" s="69"/>
    </row>
    <row r="60" spans="1:13" x14ac:dyDescent="0.35">
      <c r="A60" s="101"/>
      <c r="B60" s="102"/>
      <c r="C60" s="20" t="s">
        <v>14</v>
      </c>
      <c r="D60" s="13">
        <v>41</v>
      </c>
      <c r="E60" s="20"/>
      <c r="F60" s="75" t="s">
        <v>90</v>
      </c>
      <c r="G60" s="75" t="s">
        <v>90</v>
      </c>
      <c r="H60" s="47">
        <f t="shared" ref="H60:H61" si="4">$F$62</f>
        <v>2.4803876326718967E-2</v>
      </c>
      <c r="I60" s="93">
        <v>2.2300800583861882E-12</v>
      </c>
      <c r="J60" s="93">
        <v>8.5667251711663575E-2</v>
      </c>
      <c r="K60" s="94" t="e">
        <v>#VALUE!</v>
      </c>
      <c r="L60" s="94" t="e">
        <v>#VALUE!</v>
      </c>
      <c r="M60" s="69"/>
    </row>
    <row r="61" spans="1:13" x14ac:dyDescent="0.35">
      <c r="A61" s="103" t="s">
        <v>32</v>
      </c>
      <c r="B61" s="103"/>
      <c r="C61" s="20"/>
      <c r="D61" s="21">
        <v>2176</v>
      </c>
      <c r="E61" s="21">
        <v>11</v>
      </c>
      <c r="F61" s="12">
        <f t="shared" si="0"/>
        <v>5.0551470588235297E-3</v>
      </c>
      <c r="G61" s="29" t="str">
        <f t="shared" si="1"/>
        <v>0-1%</v>
      </c>
      <c r="H61" s="47">
        <f t="shared" si="4"/>
        <v>2.4803876326718967E-2</v>
      </c>
      <c r="I61" s="93">
        <v>2.8250767251804792E-3</v>
      </c>
      <c r="J61" s="93">
        <v>9.0296585275088815E-3</v>
      </c>
      <c r="K61" s="94">
        <v>2.2300703336430505E-3</v>
      </c>
      <c r="L61" s="94">
        <v>3.9745114686853518E-3</v>
      </c>
      <c r="M61" s="69"/>
    </row>
    <row r="62" spans="1:13" ht="15.5" x14ac:dyDescent="0.35">
      <c r="A62" s="104" t="s">
        <v>32</v>
      </c>
      <c r="B62" s="104"/>
      <c r="C62" s="16"/>
      <c r="D62" s="17">
        <v>8668</v>
      </c>
      <c r="E62" s="17">
        <v>215</v>
      </c>
      <c r="F62" s="12">
        <f t="shared" si="0"/>
        <v>2.4803876326718967E-2</v>
      </c>
      <c r="G62" s="29" t="str">
        <f t="shared" si="1"/>
        <v>2-3%</v>
      </c>
      <c r="I62" s="93">
        <v>2.1734230169615537E-2</v>
      </c>
      <c r="J62" s="93">
        <v>2.8294526241987843E-2</v>
      </c>
      <c r="K62" s="94">
        <v>3.0696461571034298E-3</v>
      </c>
      <c r="L62" s="94">
        <v>3.4906499152688765E-3</v>
      </c>
      <c r="M62" s="69"/>
    </row>
    <row r="63" spans="1:13" x14ac:dyDescent="0.35">
      <c r="B63" s="22" t="s">
        <v>44</v>
      </c>
      <c r="I63" s="93"/>
      <c r="J63" s="95"/>
      <c r="K63" s="94"/>
      <c r="L63" s="94"/>
      <c r="M63" s="69"/>
    </row>
    <row r="64" spans="1:13" x14ac:dyDescent="0.35">
      <c r="M64" s="69"/>
    </row>
    <row r="65" spans="1:13" ht="15" customHeight="1" x14ac:dyDescent="0.35">
      <c r="A65" s="106" t="s">
        <v>34</v>
      </c>
      <c r="B65" s="106"/>
      <c r="C65" s="106" t="s">
        <v>35</v>
      </c>
      <c r="D65" s="105" t="s">
        <v>82</v>
      </c>
      <c r="E65" s="105" t="s">
        <v>88</v>
      </c>
      <c r="F65" s="105" t="s">
        <v>89</v>
      </c>
      <c r="G65" s="105" t="s">
        <v>83</v>
      </c>
      <c r="H65" s="105" t="s">
        <v>84</v>
      </c>
      <c r="M65" s="69"/>
    </row>
    <row r="66" spans="1:13" x14ac:dyDescent="0.35">
      <c r="A66" s="106"/>
      <c r="B66" s="106"/>
      <c r="C66" s="106"/>
      <c r="D66" s="105"/>
      <c r="E66" s="105"/>
      <c r="F66" s="105"/>
      <c r="G66" s="105"/>
      <c r="H66" s="105"/>
      <c r="M66" s="69"/>
    </row>
    <row r="67" spans="1:13" x14ac:dyDescent="0.35">
      <c r="A67" s="106"/>
      <c r="B67" s="106"/>
      <c r="C67" s="106"/>
      <c r="D67" s="105"/>
      <c r="E67" s="105"/>
      <c r="F67" s="105"/>
      <c r="G67" s="105"/>
      <c r="H67" s="105"/>
      <c r="M67" s="69"/>
    </row>
    <row r="68" spans="1:13" ht="27" customHeight="1" x14ac:dyDescent="0.35">
      <c r="A68" s="106"/>
      <c r="B68" s="106"/>
      <c r="C68" s="106"/>
      <c r="D68" s="105"/>
      <c r="E68" s="105"/>
      <c r="F68" s="105"/>
      <c r="G68" s="105"/>
      <c r="H68" s="105"/>
      <c r="M68" s="69"/>
    </row>
    <row r="69" spans="1:13" x14ac:dyDescent="0.35">
      <c r="A69" s="106" t="s">
        <v>36</v>
      </c>
      <c r="B69" s="106"/>
      <c r="C69" s="20" t="s">
        <v>50</v>
      </c>
      <c r="D69" s="13">
        <v>3330</v>
      </c>
      <c r="E69" s="13">
        <v>2566</v>
      </c>
      <c r="F69" s="11">
        <f>E69/D69</f>
        <v>0.77057057057057055</v>
      </c>
      <c r="G69" s="13">
        <v>2331</v>
      </c>
      <c r="H69" s="11">
        <f>G69/D69</f>
        <v>0.7</v>
      </c>
      <c r="I69" s="96">
        <v>0.75115366866635902</v>
      </c>
      <c r="J69" s="96">
        <v>0.68827872634979237</v>
      </c>
      <c r="M69" s="69"/>
    </row>
    <row r="70" spans="1:13" x14ac:dyDescent="0.35">
      <c r="A70" s="106"/>
      <c r="B70" s="106"/>
      <c r="C70" s="13" t="s">
        <v>52</v>
      </c>
      <c r="D70" s="13">
        <v>1147</v>
      </c>
      <c r="E70" s="13">
        <v>854</v>
      </c>
      <c r="F70" s="11">
        <f t="shared" ref="F70:F125" si="5">E70/D70</f>
        <v>0.74455100261551876</v>
      </c>
      <c r="G70" s="13">
        <v>782</v>
      </c>
      <c r="H70" s="11">
        <f t="shared" ref="H70:H124" si="6">G70/D70</f>
        <v>0.68177855274629473</v>
      </c>
      <c r="I70" s="96">
        <v>0.75115366866635902</v>
      </c>
      <c r="J70" s="96">
        <v>0.68827872634979237</v>
      </c>
      <c r="M70" s="69"/>
    </row>
    <row r="71" spans="1:13" x14ac:dyDescent="0.35">
      <c r="A71" s="106"/>
      <c r="B71" s="106"/>
      <c r="C71" s="13" t="s">
        <v>51</v>
      </c>
      <c r="D71" s="13">
        <v>5</v>
      </c>
      <c r="E71" s="13">
        <v>3</v>
      </c>
      <c r="F71" s="11">
        <f t="shared" si="5"/>
        <v>0.6</v>
      </c>
      <c r="G71" s="13">
        <v>2</v>
      </c>
      <c r="H71" s="11">
        <f t="shared" si="6"/>
        <v>0.4</v>
      </c>
      <c r="I71" s="96">
        <v>0.75115366866635902</v>
      </c>
      <c r="J71" s="96">
        <v>0.68827872634979237</v>
      </c>
      <c r="M71" s="69"/>
    </row>
    <row r="72" spans="1:13" x14ac:dyDescent="0.35">
      <c r="A72" s="106"/>
      <c r="B72" s="106"/>
      <c r="C72" s="14" t="s">
        <v>37</v>
      </c>
      <c r="D72" s="15">
        <v>4482</v>
      </c>
      <c r="E72" s="15">
        <v>3423</v>
      </c>
      <c r="F72" s="12">
        <f t="shared" si="5"/>
        <v>0.76372155287817933</v>
      </c>
      <c r="G72" s="15">
        <v>3115</v>
      </c>
      <c r="H72" s="12">
        <f t="shared" si="6"/>
        <v>0.69500223114680948</v>
      </c>
      <c r="I72" s="96">
        <v>0.75115366866635902</v>
      </c>
      <c r="J72" s="96">
        <v>0.68827872634979237</v>
      </c>
      <c r="M72" s="69"/>
    </row>
    <row r="73" spans="1:13" x14ac:dyDescent="0.35">
      <c r="A73" s="107" t="s">
        <v>38</v>
      </c>
      <c r="B73" s="108"/>
      <c r="C73" s="13" t="s">
        <v>81</v>
      </c>
      <c r="D73" s="13">
        <v>2</v>
      </c>
      <c r="E73" s="13">
        <v>0</v>
      </c>
      <c r="F73" s="75" t="s">
        <v>90</v>
      </c>
      <c r="G73" s="13">
        <v>0</v>
      </c>
      <c r="H73" s="75" t="s">
        <v>90</v>
      </c>
      <c r="I73" s="96">
        <v>0.75115366866635902</v>
      </c>
      <c r="J73" s="96">
        <v>0.68827872634979237</v>
      </c>
      <c r="M73" s="69"/>
    </row>
    <row r="74" spans="1:13" x14ac:dyDescent="0.35">
      <c r="A74" s="109"/>
      <c r="B74" s="110"/>
      <c r="C74" s="13" t="s">
        <v>53</v>
      </c>
      <c r="D74" s="13">
        <v>106</v>
      </c>
      <c r="E74" s="13">
        <v>81</v>
      </c>
      <c r="F74" s="11">
        <f t="shared" si="5"/>
        <v>0.76415094339622647</v>
      </c>
      <c r="G74" s="13">
        <v>71</v>
      </c>
      <c r="H74" s="11">
        <f t="shared" si="6"/>
        <v>0.66981132075471694</v>
      </c>
      <c r="I74" s="96">
        <v>0.75115366866635902</v>
      </c>
      <c r="J74" s="96">
        <v>0.68827872634979237</v>
      </c>
      <c r="M74" s="69"/>
    </row>
    <row r="75" spans="1:13" x14ac:dyDescent="0.35">
      <c r="A75" s="109"/>
      <c r="B75" s="110"/>
      <c r="C75" s="13" t="s">
        <v>54</v>
      </c>
      <c r="D75" s="13">
        <v>434</v>
      </c>
      <c r="E75" s="13">
        <v>320</v>
      </c>
      <c r="F75" s="11">
        <f t="shared" si="5"/>
        <v>0.73732718894009219</v>
      </c>
      <c r="G75" s="13">
        <v>298</v>
      </c>
      <c r="H75" s="11">
        <f t="shared" si="6"/>
        <v>0.68663594470046085</v>
      </c>
      <c r="I75" s="96">
        <v>0.75115366866635902</v>
      </c>
      <c r="J75" s="96">
        <v>0.68827872634979237</v>
      </c>
      <c r="M75" s="69"/>
    </row>
    <row r="76" spans="1:13" x14ac:dyDescent="0.35">
      <c r="A76" s="111"/>
      <c r="B76" s="112"/>
      <c r="C76" s="14" t="s">
        <v>39</v>
      </c>
      <c r="D76" s="15">
        <v>542</v>
      </c>
      <c r="E76" s="15">
        <v>401</v>
      </c>
      <c r="F76" s="12">
        <f t="shared" si="5"/>
        <v>0.73985239852398521</v>
      </c>
      <c r="G76" s="15">
        <v>369</v>
      </c>
      <c r="H76" s="12">
        <f t="shared" si="6"/>
        <v>0.68081180811808117</v>
      </c>
      <c r="I76" s="96">
        <v>0.75115366866635902</v>
      </c>
      <c r="J76" s="96">
        <v>0.68827872634979237</v>
      </c>
      <c r="M76" s="69"/>
    </row>
    <row r="77" spans="1:13" x14ac:dyDescent="0.35">
      <c r="A77" s="107" t="s">
        <v>40</v>
      </c>
      <c r="B77" s="108"/>
      <c r="C77" s="13" t="s">
        <v>80</v>
      </c>
      <c r="D77" s="13">
        <v>1</v>
      </c>
      <c r="E77" s="13">
        <v>1</v>
      </c>
      <c r="F77" s="11">
        <f t="shared" si="5"/>
        <v>1</v>
      </c>
      <c r="G77" s="13">
        <v>1</v>
      </c>
      <c r="H77" s="11">
        <f t="shared" si="6"/>
        <v>1</v>
      </c>
      <c r="I77" s="96">
        <v>0.75115366866635902</v>
      </c>
      <c r="J77" s="96">
        <v>0.68827872634979237</v>
      </c>
      <c r="M77" s="69"/>
    </row>
    <row r="78" spans="1:13" x14ac:dyDescent="0.35">
      <c r="A78" s="109"/>
      <c r="B78" s="110"/>
      <c r="C78" s="13" t="s">
        <v>55</v>
      </c>
      <c r="D78" s="13">
        <v>9</v>
      </c>
      <c r="E78" s="13">
        <v>7</v>
      </c>
      <c r="F78" s="11">
        <f t="shared" si="5"/>
        <v>0.77777777777777779</v>
      </c>
      <c r="G78" s="13">
        <v>7</v>
      </c>
      <c r="H78" s="11">
        <f t="shared" si="6"/>
        <v>0.77777777777777779</v>
      </c>
      <c r="I78" s="96">
        <v>0.75115366866635902</v>
      </c>
      <c r="J78" s="96">
        <v>0.68827872634979237</v>
      </c>
      <c r="M78" s="69"/>
    </row>
    <row r="79" spans="1:13" x14ac:dyDescent="0.35">
      <c r="A79" s="109"/>
      <c r="B79" s="110"/>
      <c r="C79" s="13" t="s">
        <v>56</v>
      </c>
      <c r="D79" s="13">
        <v>76</v>
      </c>
      <c r="E79" s="13">
        <v>64</v>
      </c>
      <c r="F79" s="11">
        <f t="shared" si="5"/>
        <v>0.84210526315789469</v>
      </c>
      <c r="G79" s="13">
        <v>55</v>
      </c>
      <c r="H79" s="11">
        <f t="shared" si="6"/>
        <v>0.72368421052631582</v>
      </c>
      <c r="I79" s="96">
        <v>0.75115366866635902</v>
      </c>
      <c r="J79" s="96">
        <v>0.68827872634979237</v>
      </c>
      <c r="M79" s="69"/>
    </row>
    <row r="80" spans="1:13" x14ac:dyDescent="0.35">
      <c r="A80" s="109"/>
      <c r="B80" s="110"/>
      <c r="C80" s="13" t="s">
        <v>57</v>
      </c>
      <c r="D80" s="13">
        <v>131</v>
      </c>
      <c r="E80" s="13">
        <v>118</v>
      </c>
      <c r="F80" s="11">
        <f t="shared" si="5"/>
        <v>0.9007633587786259</v>
      </c>
      <c r="G80" s="13">
        <v>107</v>
      </c>
      <c r="H80" s="11">
        <f t="shared" si="6"/>
        <v>0.81679389312977102</v>
      </c>
      <c r="I80" s="96">
        <v>0.75115366866635902</v>
      </c>
      <c r="J80" s="96">
        <v>0.68827872634979237</v>
      </c>
      <c r="M80" s="69"/>
    </row>
    <row r="81" spans="1:13" x14ac:dyDescent="0.35">
      <c r="A81" s="109"/>
      <c r="B81" s="110"/>
      <c r="C81" s="13" t="s">
        <v>58</v>
      </c>
      <c r="D81" s="13">
        <v>152</v>
      </c>
      <c r="E81" s="13">
        <v>133</v>
      </c>
      <c r="F81" s="11">
        <f t="shared" si="5"/>
        <v>0.875</v>
      </c>
      <c r="G81" s="13">
        <v>117</v>
      </c>
      <c r="H81" s="11">
        <f t="shared" si="6"/>
        <v>0.76973684210526316</v>
      </c>
      <c r="I81" s="96">
        <v>0.75115366866635902</v>
      </c>
      <c r="J81" s="96">
        <v>0.68827872634979237</v>
      </c>
      <c r="M81" s="69"/>
    </row>
    <row r="82" spans="1:13" x14ac:dyDescent="0.35">
      <c r="A82" s="109"/>
      <c r="B82" s="110"/>
      <c r="C82" s="13" t="s">
        <v>59</v>
      </c>
      <c r="D82" s="13">
        <v>143</v>
      </c>
      <c r="E82" s="13">
        <v>105</v>
      </c>
      <c r="F82" s="11">
        <f t="shared" si="5"/>
        <v>0.73426573426573427</v>
      </c>
      <c r="G82" s="13">
        <v>101</v>
      </c>
      <c r="H82" s="11">
        <f t="shared" si="6"/>
        <v>0.70629370629370625</v>
      </c>
      <c r="I82" s="96">
        <v>0.75115366866635902</v>
      </c>
      <c r="J82" s="96">
        <v>0.68827872634979237</v>
      </c>
      <c r="M82" s="69"/>
    </row>
    <row r="83" spans="1:13" x14ac:dyDescent="0.35">
      <c r="A83" s="109"/>
      <c r="B83" s="110"/>
      <c r="C83" s="13" t="s">
        <v>63</v>
      </c>
      <c r="D83" s="13">
        <v>249</v>
      </c>
      <c r="E83" s="13">
        <v>134</v>
      </c>
      <c r="F83" s="11">
        <f t="shared" si="5"/>
        <v>0.5381526104417671</v>
      </c>
      <c r="G83" s="13">
        <v>118</v>
      </c>
      <c r="H83" s="11">
        <f t="shared" si="6"/>
        <v>0.47389558232931728</v>
      </c>
      <c r="I83" s="96">
        <v>0.75115366866635902</v>
      </c>
      <c r="J83" s="96">
        <v>0.68827872634979237</v>
      </c>
      <c r="M83" s="69"/>
    </row>
    <row r="84" spans="1:13" x14ac:dyDescent="0.35">
      <c r="A84" s="109"/>
      <c r="B84" s="110"/>
      <c r="C84" s="13" t="s">
        <v>64</v>
      </c>
      <c r="D84" s="13">
        <v>105</v>
      </c>
      <c r="E84" s="13">
        <v>77</v>
      </c>
      <c r="F84" s="11">
        <f t="shared" si="5"/>
        <v>0.73333333333333328</v>
      </c>
      <c r="G84" s="13">
        <v>76</v>
      </c>
      <c r="H84" s="11">
        <f t="shared" si="6"/>
        <v>0.72380952380952379</v>
      </c>
      <c r="I84" s="96">
        <v>0.75115366866635902</v>
      </c>
      <c r="J84" s="96">
        <v>0.68827872634979237</v>
      </c>
      <c r="M84" s="69"/>
    </row>
    <row r="85" spans="1:13" x14ac:dyDescent="0.35">
      <c r="A85" s="109"/>
      <c r="B85" s="110"/>
      <c r="C85" s="13" t="s">
        <v>60</v>
      </c>
      <c r="D85" s="13">
        <v>156</v>
      </c>
      <c r="E85" s="13">
        <v>137</v>
      </c>
      <c r="F85" s="11">
        <f t="shared" si="5"/>
        <v>0.87820512820512819</v>
      </c>
      <c r="G85" s="13">
        <v>130</v>
      </c>
      <c r="H85" s="11">
        <f t="shared" si="6"/>
        <v>0.83333333333333337</v>
      </c>
      <c r="I85" s="96">
        <v>0.75115366866635902</v>
      </c>
      <c r="J85" s="96">
        <v>0.68827872634979237</v>
      </c>
      <c r="M85" s="69"/>
    </row>
    <row r="86" spans="1:13" x14ac:dyDescent="0.35">
      <c r="A86" s="109"/>
      <c r="B86" s="110"/>
      <c r="C86" s="13" t="s">
        <v>61</v>
      </c>
      <c r="D86" s="13">
        <v>104</v>
      </c>
      <c r="E86" s="13">
        <v>80</v>
      </c>
      <c r="F86" s="11">
        <f t="shared" si="5"/>
        <v>0.76923076923076927</v>
      </c>
      <c r="G86" s="13">
        <v>77</v>
      </c>
      <c r="H86" s="11">
        <f t="shared" si="6"/>
        <v>0.74038461538461542</v>
      </c>
      <c r="I86" s="96">
        <v>0.75115366866635902</v>
      </c>
      <c r="J86" s="96">
        <v>0.68827872634979237</v>
      </c>
      <c r="M86" s="69"/>
    </row>
    <row r="87" spans="1:13" x14ac:dyDescent="0.35">
      <c r="A87" s="109"/>
      <c r="B87" s="110"/>
      <c r="C87" s="13" t="s">
        <v>62</v>
      </c>
      <c r="D87" s="13">
        <v>342</v>
      </c>
      <c r="E87" s="13">
        <v>260</v>
      </c>
      <c r="F87" s="11">
        <f t="shared" si="5"/>
        <v>0.76023391812865493</v>
      </c>
      <c r="G87" s="13">
        <v>244</v>
      </c>
      <c r="H87" s="11">
        <f t="shared" si="6"/>
        <v>0.71345029239766078</v>
      </c>
      <c r="I87" s="96">
        <v>0.75115366866635902</v>
      </c>
      <c r="J87" s="96">
        <v>0.68827872634979237</v>
      </c>
      <c r="M87" s="69"/>
    </row>
    <row r="88" spans="1:13" ht="15" customHeight="1" x14ac:dyDescent="0.35">
      <c r="A88" s="111"/>
      <c r="B88" s="112"/>
      <c r="C88" s="14" t="s">
        <v>41</v>
      </c>
      <c r="D88" s="15">
        <v>1468</v>
      </c>
      <c r="E88" s="15">
        <v>1116</v>
      </c>
      <c r="F88" s="12">
        <f t="shared" si="5"/>
        <v>0.76021798365122617</v>
      </c>
      <c r="G88" s="15">
        <v>1033</v>
      </c>
      <c r="H88" s="12">
        <f t="shared" si="6"/>
        <v>0.7036784741144414</v>
      </c>
      <c r="I88" s="96">
        <v>0.75115366866635902</v>
      </c>
      <c r="J88" s="96">
        <v>0.68827872634979237</v>
      </c>
      <c r="M88" s="69"/>
    </row>
    <row r="89" spans="1:13" x14ac:dyDescent="0.35">
      <c r="A89" s="103" t="s">
        <v>32</v>
      </c>
      <c r="B89" s="103"/>
      <c r="C89" s="18"/>
      <c r="D89" s="19">
        <v>6492</v>
      </c>
      <c r="E89" s="19">
        <v>4940</v>
      </c>
      <c r="F89" s="12">
        <f t="shared" si="5"/>
        <v>0.76093653727664823</v>
      </c>
      <c r="G89" s="19">
        <v>4517</v>
      </c>
      <c r="H89" s="12">
        <f t="shared" si="6"/>
        <v>0.6957794208256316</v>
      </c>
      <c r="I89" s="96">
        <v>0.75115366866635902</v>
      </c>
      <c r="J89" s="96">
        <v>0.68827872634979237</v>
      </c>
      <c r="M89" s="69"/>
    </row>
    <row r="90" spans="1:13" ht="15" customHeight="1" x14ac:dyDescent="0.35">
      <c r="A90" s="97" t="s">
        <v>42</v>
      </c>
      <c r="B90" s="98"/>
      <c r="C90" s="8" t="s">
        <v>15</v>
      </c>
      <c r="D90" s="13">
        <v>10</v>
      </c>
      <c r="E90" s="13">
        <v>5</v>
      </c>
      <c r="F90" s="11">
        <f t="shared" si="5"/>
        <v>0.5</v>
      </c>
      <c r="G90" s="13">
        <v>5</v>
      </c>
      <c r="H90" s="11">
        <f t="shared" si="6"/>
        <v>0.5</v>
      </c>
      <c r="I90" s="96">
        <v>0.75115366866635902</v>
      </c>
      <c r="J90" s="96">
        <v>0.68827872634979237</v>
      </c>
      <c r="M90" s="69"/>
    </row>
    <row r="91" spans="1:13" x14ac:dyDescent="0.35">
      <c r="A91" s="99"/>
      <c r="B91" s="100"/>
      <c r="C91" s="8" t="s">
        <v>7</v>
      </c>
      <c r="D91" s="13">
        <v>88</v>
      </c>
      <c r="E91" s="13">
        <v>83</v>
      </c>
      <c r="F91" s="11">
        <f t="shared" si="5"/>
        <v>0.94318181818181823</v>
      </c>
      <c r="G91" s="13">
        <v>81</v>
      </c>
      <c r="H91" s="11">
        <f t="shared" si="6"/>
        <v>0.92045454545454541</v>
      </c>
      <c r="I91" s="96">
        <v>0.75115366866635902</v>
      </c>
      <c r="J91" s="96">
        <v>0.68827872634979237</v>
      </c>
      <c r="M91" s="69"/>
    </row>
    <row r="92" spans="1:13" x14ac:dyDescent="0.35">
      <c r="A92" s="99"/>
      <c r="B92" s="100"/>
      <c r="C92" s="8" t="s">
        <v>19</v>
      </c>
      <c r="D92" s="13">
        <v>48</v>
      </c>
      <c r="E92" s="13">
        <v>42</v>
      </c>
      <c r="F92" s="11">
        <f t="shared" si="5"/>
        <v>0.875</v>
      </c>
      <c r="G92" s="13">
        <v>42</v>
      </c>
      <c r="H92" s="11">
        <f t="shared" si="6"/>
        <v>0.875</v>
      </c>
      <c r="I92" s="96">
        <v>0.75115366866635902</v>
      </c>
      <c r="J92" s="96">
        <v>0.68827872634979237</v>
      </c>
      <c r="M92" s="69"/>
    </row>
    <row r="93" spans="1:13" x14ac:dyDescent="0.35">
      <c r="A93" s="99"/>
      <c r="B93" s="100"/>
      <c r="C93" s="8" t="s">
        <v>11</v>
      </c>
      <c r="D93" s="13">
        <v>6</v>
      </c>
      <c r="E93" s="13">
        <v>4</v>
      </c>
      <c r="F93" s="11">
        <f t="shared" si="5"/>
        <v>0.66666666666666663</v>
      </c>
      <c r="G93" s="13">
        <v>3</v>
      </c>
      <c r="H93" s="11">
        <f t="shared" si="6"/>
        <v>0.5</v>
      </c>
      <c r="I93" s="96">
        <v>0.75115366866635902</v>
      </c>
      <c r="J93" s="96">
        <v>0.68827872634979237</v>
      </c>
      <c r="M93" s="69"/>
    </row>
    <row r="94" spans="1:13" x14ac:dyDescent="0.35">
      <c r="A94" s="99"/>
      <c r="B94" s="100"/>
      <c r="C94" s="8" t="s">
        <v>75</v>
      </c>
      <c r="D94" s="13">
        <v>3</v>
      </c>
      <c r="E94" s="13">
        <v>2</v>
      </c>
      <c r="F94" s="11">
        <f t="shared" si="5"/>
        <v>0.66666666666666663</v>
      </c>
      <c r="G94" s="13">
        <v>2</v>
      </c>
      <c r="H94" s="11">
        <f t="shared" si="6"/>
        <v>0.66666666666666663</v>
      </c>
      <c r="I94" s="96">
        <v>0.75115366866635902</v>
      </c>
      <c r="J94" s="96">
        <v>0.68827872634979237</v>
      </c>
      <c r="M94" s="69"/>
    </row>
    <row r="95" spans="1:13" x14ac:dyDescent="0.35">
      <c r="A95" s="99"/>
      <c r="B95" s="100"/>
      <c r="C95" s="8" t="s">
        <v>2</v>
      </c>
      <c r="D95" s="13">
        <v>280</v>
      </c>
      <c r="E95" s="13">
        <v>216</v>
      </c>
      <c r="F95" s="11">
        <f t="shared" si="5"/>
        <v>0.77142857142857146</v>
      </c>
      <c r="G95" s="13">
        <v>198</v>
      </c>
      <c r="H95" s="11">
        <f t="shared" si="6"/>
        <v>0.70714285714285718</v>
      </c>
      <c r="I95" s="96">
        <v>0.75115366866635902</v>
      </c>
      <c r="J95" s="96">
        <v>0.68827872634979237</v>
      </c>
      <c r="M95" s="69"/>
    </row>
    <row r="96" spans="1:13" x14ac:dyDescent="0.35">
      <c r="A96" s="99"/>
      <c r="B96" s="100"/>
      <c r="C96" s="8" t="s">
        <v>30</v>
      </c>
      <c r="D96" s="13">
        <v>4</v>
      </c>
      <c r="E96" s="13">
        <v>1</v>
      </c>
      <c r="F96" s="11">
        <f t="shared" si="5"/>
        <v>0.25</v>
      </c>
      <c r="G96" s="13">
        <v>1</v>
      </c>
      <c r="H96" s="11">
        <f t="shared" si="6"/>
        <v>0.25</v>
      </c>
      <c r="I96" s="96">
        <v>0.75115366866635902</v>
      </c>
      <c r="J96" s="96">
        <v>0.68827872634979237</v>
      </c>
      <c r="M96" s="69"/>
    </row>
    <row r="97" spans="1:13" x14ac:dyDescent="0.35">
      <c r="A97" s="99"/>
      <c r="B97" s="100"/>
      <c r="C97" s="8" t="s">
        <v>79</v>
      </c>
      <c r="D97" s="13">
        <v>1</v>
      </c>
      <c r="E97" s="13">
        <v>1</v>
      </c>
      <c r="F97" s="11">
        <f t="shared" si="5"/>
        <v>1</v>
      </c>
      <c r="G97" s="13">
        <v>1</v>
      </c>
      <c r="H97" s="11">
        <f t="shared" si="6"/>
        <v>1</v>
      </c>
      <c r="I97" s="96">
        <v>0.75115366866635902</v>
      </c>
      <c r="J97" s="96">
        <v>0.68827872634979237</v>
      </c>
      <c r="M97" s="69"/>
    </row>
    <row r="98" spans="1:13" x14ac:dyDescent="0.35">
      <c r="A98" s="99"/>
      <c r="B98" s="100"/>
      <c r="C98" s="8" t="s">
        <v>24</v>
      </c>
      <c r="D98" s="13">
        <v>43</v>
      </c>
      <c r="E98" s="13">
        <v>34</v>
      </c>
      <c r="F98" s="11">
        <f t="shared" si="5"/>
        <v>0.79069767441860461</v>
      </c>
      <c r="G98" s="13">
        <v>31</v>
      </c>
      <c r="H98" s="11">
        <f t="shared" si="6"/>
        <v>0.72093023255813948</v>
      </c>
      <c r="I98" s="96">
        <v>0.75115366866635902</v>
      </c>
      <c r="J98" s="96">
        <v>0.68827872634979237</v>
      </c>
      <c r="M98" s="69"/>
    </row>
    <row r="99" spans="1:13" x14ac:dyDescent="0.35">
      <c r="A99" s="99"/>
      <c r="B99" s="100"/>
      <c r="C99" s="8" t="s">
        <v>10</v>
      </c>
      <c r="D99" s="13">
        <v>18</v>
      </c>
      <c r="E99" s="13">
        <v>11</v>
      </c>
      <c r="F99" s="11">
        <f t="shared" si="5"/>
        <v>0.61111111111111116</v>
      </c>
      <c r="G99" s="13">
        <v>10</v>
      </c>
      <c r="H99" s="11">
        <f t="shared" si="6"/>
        <v>0.55555555555555558</v>
      </c>
      <c r="I99" s="96">
        <v>0.75115366866635902</v>
      </c>
      <c r="J99" s="96">
        <v>0.68827872634979237</v>
      </c>
      <c r="M99" s="69"/>
    </row>
    <row r="100" spans="1:13" x14ac:dyDescent="0.35">
      <c r="A100" s="99"/>
      <c r="B100" s="100"/>
      <c r="C100" s="8" t="s">
        <v>4</v>
      </c>
      <c r="D100" s="13">
        <v>161</v>
      </c>
      <c r="E100" s="13">
        <v>132</v>
      </c>
      <c r="F100" s="11">
        <f t="shared" si="5"/>
        <v>0.81987577639751552</v>
      </c>
      <c r="G100" s="13">
        <v>119</v>
      </c>
      <c r="H100" s="11">
        <f t="shared" si="6"/>
        <v>0.73913043478260865</v>
      </c>
      <c r="I100" s="96">
        <v>0.75115366866635902</v>
      </c>
      <c r="J100" s="96">
        <v>0.68827872634979237</v>
      </c>
      <c r="M100" s="69"/>
    </row>
    <row r="101" spans="1:13" x14ac:dyDescent="0.35">
      <c r="A101" s="99"/>
      <c r="B101" s="100"/>
      <c r="C101" s="8" t="s">
        <v>6</v>
      </c>
      <c r="D101" s="13">
        <v>1</v>
      </c>
      <c r="E101" s="13">
        <v>0</v>
      </c>
      <c r="F101" s="75" t="s">
        <v>90</v>
      </c>
      <c r="G101" s="13">
        <v>0</v>
      </c>
      <c r="H101" s="75" t="s">
        <v>90</v>
      </c>
      <c r="I101" s="96">
        <v>0.75115366866635902</v>
      </c>
      <c r="J101" s="96">
        <v>0.68827872634979237</v>
      </c>
      <c r="M101" s="69"/>
    </row>
    <row r="102" spans="1:13" x14ac:dyDescent="0.35">
      <c r="A102" s="99"/>
      <c r="B102" s="100"/>
      <c r="C102" s="8" t="s">
        <v>26</v>
      </c>
      <c r="D102" s="13">
        <v>14</v>
      </c>
      <c r="E102" s="13">
        <v>9</v>
      </c>
      <c r="F102" s="11">
        <f t="shared" si="5"/>
        <v>0.6428571428571429</v>
      </c>
      <c r="G102" s="13">
        <v>9</v>
      </c>
      <c r="H102" s="11">
        <f t="shared" si="6"/>
        <v>0.6428571428571429</v>
      </c>
      <c r="I102" s="96">
        <v>0.75115366866635902</v>
      </c>
      <c r="J102" s="96">
        <v>0.68827872634979237</v>
      </c>
      <c r="M102" s="69"/>
    </row>
    <row r="103" spans="1:13" x14ac:dyDescent="0.35">
      <c r="A103" s="99"/>
      <c r="B103" s="100"/>
      <c r="C103" s="8" t="s">
        <v>13</v>
      </c>
      <c r="D103" s="13">
        <v>74</v>
      </c>
      <c r="E103" s="13">
        <v>63</v>
      </c>
      <c r="F103" s="11">
        <f t="shared" si="5"/>
        <v>0.85135135135135132</v>
      </c>
      <c r="G103" s="13">
        <v>59</v>
      </c>
      <c r="H103" s="11">
        <f t="shared" si="6"/>
        <v>0.79729729729729726</v>
      </c>
      <c r="I103" s="96">
        <v>0.75115366866635902</v>
      </c>
      <c r="J103" s="96">
        <v>0.68827872634979237</v>
      </c>
      <c r="M103" s="69"/>
    </row>
    <row r="104" spans="1:13" x14ac:dyDescent="0.35">
      <c r="A104" s="99"/>
      <c r="B104" s="100"/>
      <c r="C104" s="8" t="s">
        <v>22</v>
      </c>
      <c r="D104" s="13">
        <v>1</v>
      </c>
      <c r="E104" s="13">
        <v>1</v>
      </c>
      <c r="F104" s="11">
        <f t="shared" si="5"/>
        <v>1</v>
      </c>
      <c r="G104" s="13">
        <v>1</v>
      </c>
      <c r="H104" s="11">
        <f t="shared" si="6"/>
        <v>1</v>
      </c>
      <c r="I104" s="96">
        <v>0.75115366866635902</v>
      </c>
      <c r="J104" s="96">
        <v>0.68827872634979237</v>
      </c>
      <c r="M104" s="69"/>
    </row>
    <row r="105" spans="1:13" x14ac:dyDescent="0.35">
      <c r="A105" s="99"/>
      <c r="B105" s="100"/>
      <c r="C105" s="8" t="s">
        <v>12</v>
      </c>
      <c r="D105" s="13">
        <v>7</v>
      </c>
      <c r="E105" s="13">
        <v>0</v>
      </c>
      <c r="F105" s="75" t="s">
        <v>90</v>
      </c>
      <c r="G105" s="13">
        <v>0</v>
      </c>
      <c r="H105" s="75" t="s">
        <v>90</v>
      </c>
      <c r="I105" s="96">
        <v>0.75115366866635902</v>
      </c>
      <c r="J105" s="96">
        <v>0.68827872634979237</v>
      </c>
      <c r="M105" s="69"/>
    </row>
    <row r="106" spans="1:13" x14ac:dyDescent="0.35">
      <c r="A106" s="99"/>
      <c r="B106" s="100"/>
      <c r="C106" s="8" t="s">
        <v>3</v>
      </c>
      <c r="D106" s="13">
        <v>152</v>
      </c>
      <c r="E106" s="13">
        <v>122</v>
      </c>
      <c r="F106" s="11">
        <f t="shared" si="5"/>
        <v>0.80263157894736847</v>
      </c>
      <c r="G106" s="13">
        <v>111</v>
      </c>
      <c r="H106" s="11">
        <f t="shared" si="6"/>
        <v>0.73026315789473684</v>
      </c>
      <c r="I106" s="96">
        <v>0.75115366866635902</v>
      </c>
      <c r="J106" s="96">
        <v>0.68827872634979237</v>
      </c>
      <c r="M106" s="69"/>
    </row>
    <row r="107" spans="1:13" x14ac:dyDescent="0.35">
      <c r="A107" s="99"/>
      <c r="B107" s="100"/>
      <c r="C107" s="8" t="s">
        <v>8</v>
      </c>
      <c r="D107" s="13">
        <v>66</v>
      </c>
      <c r="E107" s="13">
        <v>42</v>
      </c>
      <c r="F107" s="11">
        <f t="shared" si="5"/>
        <v>0.63636363636363635</v>
      </c>
      <c r="G107" s="13">
        <v>39</v>
      </c>
      <c r="H107" s="11">
        <f t="shared" si="6"/>
        <v>0.59090909090909094</v>
      </c>
      <c r="I107" s="96">
        <v>0.75115366866635902</v>
      </c>
      <c r="J107" s="96">
        <v>0.68827872634979237</v>
      </c>
      <c r="M107" s="69"/>
    </row>
    <row r="108" spans="1:13" x14ac:dyDescent="0.35">
      <c r="A108" s="99"/>
      <c r="B108" s="100"/>
      <c r="C108" s="8" t="s">
        <v>21</v>
      </c>
      <c r="D108" s="13">
        <v>3</v>
      </c>
      <c r="E108" s="13">
        <v>2</v>
      </c>
      <c r="F108" s="11">
        <f t="shared" si="5"/>
        <v>0.66666666666666663</v>
      </c>
      <c r="G108" s="13">
        <v>2</v>
      </c>
      <c r="H108" s="11">
        <f t="shared" si="6"/>
        <v>0.66666666666666663</v>
      </c>
      <c r="I108" s="96">
        <v>0.75115366866635902</v>
      </c>
      <c r="J108" s="96">
        <v>0.68827872634979237</v>
      </c>
      <c r="M108" s="69"/>
    </row>
    <row r="109" spans="1:13" x14ac:dyDescent="0.35">
      <c r="A109" s="99"/>
      <c r="B109" s="100"/>
      <c r="C109" s="8" t="s">
        <v>27</v>
      </c>
      <c r="D109" s="13">
        <v>8</v>
      </c>
      <c r="E109" s="13">
        <v>6</v>
      </c>
      <c r="F109" s="11">
        <f t="shared" si="5"/>
        <v>0.75</v>
      </c>
      <c r="G109" s="13">
        <v>4</v>
      </c>
      <c r="H109" s="11">
        <f t="shared" si="6"/>
        <v>0.5</v>
      </c>
      <c r="I109" s="96">
        <v>0.75115366866635902</v>
      </c>
      <c r="J109" s="96">
        <v>0.68827872634979237</v>
      </c>
      <c r="M109" s="69"/>
    </row>
    <row r="110" spans="1:13" x14ac:dyDescent="0.35">
      <c r="A110" s="99"/>
      <c r="B110" s="100"/>
      <c r="C110" s="8" t="s">
        <v>77</v>
      </c>
      <c r="D110" s="13">
        <v>26</v>
      </c>
      <c r="E110" s="13">
        <v>16</v>
      </c>
      <c r="F110" s="11">
        <f t="shared" si="5"/>
        <v>0.61538461538461542</v>
      </c>
      <c r="G110" s="13">
        <v>14</v>
      </c>
      <c r="H110" s="11">
        <f t="shared" si="6"/>
        <v>0.53846153846153844</v>
      </c>
      <c r="I110" s="96">
        <v>0.75115366866635902</v>
      </c>
      <c r="J110" s="96">
        <v>0.68827872634979237</v>
      </c>
      <c r="M110" s="69"/>
    </row>
    <row r="111" spans="1:13" x14ac:dyDescent="0.35">
      <c r="A111" s="99"/>
      <c r="B111" s="100"/>
      <c r="C111" s="8" t="s">
        <v>1</v>
      </c>
      <c r="D111" s="13">
        <v>71</v>
      </c>
      <c r="E111" s="13">
        <v>43</v>
      </c>
      <c r="F111" s="11">
        <f t="shared" si="5"/>
        <v>0.60563380281690138</v>
      </c>
      <c r="G111" s="13">
        <v>40</v>
      </c>
      <c r="H111" s="11">
        <f t="shared" si="6"/>
        <v>0.56338028169014087</v>
      </c>
      <c r="I111" s="96">
        <v>0.75115366866635902</v>
      </c>
      <c r="J111" s="96">
        <v>0.68827872634979237</v>
      </c>
      <c r="M111" s="69"/>
    </row>
    <row r="112" spans="1:13" x14ac:dyDescent="0.35">
      <c r="A112" s="99"/>
      <c r="B112" s="100"/>
      <c r="C112" s="8" t="s">
        <v>29</v>
      </c>
      <c r="D112" s="13">
        <v>17</v>
      </c>
      <c r="E112" s="13">
        <v>13</v>
      </c>
      <c r="F112" s="11">
        <f t="shared" si="5"/>
        <v>0.76470588235294112</v>
      </c>
      <c r="G112" s="13">
        <v>12</v>
      </c>
      <c r="H112" s="11">
        <f t="shared" si="6"/>
        <v>0.70588235294117652</v>
      </c>
      <c r="I112" s="96">
        <v>0.75115366866635902</v>
      </c>
      <c r="J112" s="96">
        <v>0.68827872634979237</v>
      </c>
      <c r="M112" s="69"/>
    </row>
    <row r="113" spans="1:13" x14ac:dyDescent="0.35">
      <c r="A113" s="99"/>
      <c r="B113" s="100"/>
      <c r="C113" s="8" t="s">
        <v>0</v>
      </c>
      <c r="D113" s="13">
        <v>559</v>
      </c>
      <c r="E113" s="13">
        <v>318</v>
      </c>
      <c r="F113" s="11">
        <f t="shared" si="5"/>
        <v>0.56887298747763859</v>
      </c>
      <c r="G113" s="13">
        <v>276</v>
      </c>
      <c r="H113" s="11">
        <f t="shared" si="6"/>
        <v>0.49373881932021468</v>
      </c>
      <c r="I113" s="96">
        <v>0.75115366866635902</v>
      </c>
      <c r="J113" s="96">
        <v>0.68827872634979237</v>
      </c>
      <c r="M113" s="69"/>
    </row>
    <row r="114" spans="1:13" x14ac:dyDescent="0.35">
      <c r="A114" s="99"/>
      <c r="B114" s="100"/>
      <c r="C114" s="8" t="s">
        <v>74</v>
      </c>
      <c r="D114" s="13">
        <v>1</v>
      </c>
      <c r="E114" s="13">
        <v>0</v>
      </c>
      <c r="F114" s="75" t="s">
        <v>90</v>
      </c>
      <c r="G114" s="13">
        <v>0</v>
      </c>
      <c r="H114" s="75" t="s">
        <v>90</v>
      </c>
      <c r="I114" s="96">
        <v>0.75115366866635902</v>
      </c>
      <c r="J114" s="96">
        <v>0.68827872634979237</v>
      </c>
      <c r="M114" s="69"/>
    </row>
    <row r="115" spans="1:13" x14ac:dyDescent="0.35">
      <c r="A115" s="99"/>
      <c r="B115" s="100"/>
      <c r="C115" s="8" t="s">
        <v>5</v>
      </c>
      <c r="D115" s="13">
        <v>165</v>
      </c>
      <c r="E115" s="13">
        <v>138</v>
      </c>
      <c r="F115" s="11">
        <f t="shared" si="5"/>
        <v>0.83636363636363631</v>
      </c>
      <c r="G115" s="13">
        <v>134</v>
      </c>
      <c r="H115" s="11">
        <f t="shared" si="6"/>
        <v>0.81212121212121213</v>
      </c>
      <c r="I115" s="96">
        <v>0.75115366866635902</v>
      </c>
      <c r="J115" s="96">
        <v>0.68827872634979237</v>
      </c>
      <c r="M115" s="69"/>
    </row>
    <row r="116" spans="1:13" x14ac:dyDescent="0.35">
      <c r="A116" s="99"/>
      <c r="B116" s="100"/>
      <c r="C116" s="8" t="s">
        <v>76</v>
      </c>
      <c r="D116" s="13">
        <v>1</v>
      </c>
      <c r="E116" s="13">
        <v>1</v>
      </c>
      <c r="F116" s="11">
        <f t="shared" si="5"/>
        <v>1</v>
      </c>
      <c r="G116" s="13">
        <v>1</v>
      </c>
      <c r="H116" s="11">
        <f t="shared" si="6"/>
        <v>1</v>
      </c>
      <c r="I116" s="96">
        <v>0.75115366866635902</v>
      </c>
      <c r="J116" s="96">
        <v>0.68827872634979237</v>
      </c>
      <c r="M116" s="69"/>
    </row>
    <row r="117" spans="1:13" x14ac:dyDescent="0.35">
      <c r="A117" s="99"/>
      <c r="B117" s="100"/>
      <c r="C117" s="8" t="s">
        <v>16</v>
      </c>
      <c r="D117" s="13">
        <v>165</v>
      </c>
      <c r="E117" s="13">
        <v>132</v>
      </c>
      <c r="F117" s="11">
        <f t="shared" si="5"/>
        <v>0.8</v>
      </c>
      <c r="G117" s="13">
        <v>126</v>
      </c>
      <c r="H117" s="11">
        <f t="shared" si="6"/>
        <v>0.76363636363636367</v>
      </c>
      <c r="I117" s="96">
        <v>0.75115366866635902</v>
      </c>
      <c r="J117" s="96">
        <v>0.68827872634979237</v>
      </c>
      <c r="M117" s="69"/>
    </row>
    <row r="118" spans="1:13" x14ac:dyDescent="0.35">
      <c r="A118" s="99"/>
      <c r="B118" s="100"/>
      <c r="C118" s="8" t="s">
        <v>78</v>
      </c>
      <c r="D118" s="13">
        <v>1</v>
      </c>
      <c r="E118" s="13">
        <v>1</v>
      </c>
      <c r="F118" s="11">
        <f t="shared" si="5"/>
        <v>1</v>
      </c>
      <c r="G118" s="13">
        <v>1</v>
      </c>
      <c r="H118" s="11">
        <f t="shared" si="6"/>
        <v>1</v>
      </c>
      <c r="I118" s="96">
        <v>0.75115366866635902</v>
      </c>
      <c r="J118" s="96">
        <v>0.68827872634979237</v>
      </c>
      <c r="M118" s="69"/>
    </row>
    <row r="119" spans="1:13" x14ac:dyDescent="0.35">
      <c r="A119" s="99"/>
      <c r="B119" s="100"/>
      <c r="C119" s="8" t="s">
        <v>18</v>
      </c>
      <c r="D119" s="13">
        <v>18</v>
      </c>
      <c r="E119" s="13">
        <v>16</v>
      </c>
      <c r="F119" s="11">
        <f t="shared" si="5"/>
        <v>0.88888888888888884</v>
      </c>
      <c r="G119" s="13">
        <v>15</v>
      </c>
      <c r="H119" s="11">
        <f t="shared" si="6"/>
        <v>0.83333333333333337</v>
      </c>
      <c r="I119" s="96">
        <v>0.75115366866635902</v>
      </c>
      <c r="J119" s="96">
        <v>0.68827872634979237</v>
      </c>
      <c r="M119" s="69"/>
    </row>
    <row r="120" spans="1:13" x14ac:dyDescent="0.35">
      <c r="A120" s="99"/>
      <c r="B120" s="100"/>
      <c r="C120" s="8" t="s">
        <v>9</v>
      </c>
      <c r="D120" s="13">
        <v>119</v>
      </c>
      <c r="E120" s="13">
        <v>92</v>
      </c>
      <c r="F120" s="11">
        <f t="shared" si="5"/>
        <v>0.77310924369747902</v>
      </c>
      <c r="G120" s="13">
        <v>91</v>
      </c>
      <c r="H120" s="11">
        <f t="shared" si="6"/>
        <v>0.76470588235294112</v>
      </c>
      <c r="I120" s="96">
        <v>0.75115366866635902</v>
      </c>
      <c r="J120" s="96">
        <v>0.68827872634979237</v>
      </c>
      <c r="M120" s="69"/>
    </row>
    <row r="121" spans="1:13" x14ac:dyDescent="0.35">
      <c r="A121" s="99"/>
      <c r="B121" s="100"/>
      <c r="C121" s="8" t="s">
        <v>20</v>
      </c>
      <c r="D121" s="13">
        <v>4</v>
      </c>
      <c r="E121" s="13">
        <v>2</v>
      </c>
      <c r="F121" s="11">
        <f t="shared" si="5"/>
        <v>0.5</v>
      </c>
      <c r="G121" s="13">
        <v>2</v>
      </c>
      <c r="H121" s="11">
        <f t="shared" si="6"/>
        <v>0.5</v>
      </c>
      <c r="I121" s="96">
        <v>0.75115366866635902</v>
      </c>
      <c r="J121" s="96">
        <v>0.68827872634979237</v>
      </c>
      <c r="M121" s="69"/>
    </row>
    <row r="122" spans="1:13" x14ac:dyDescent="0.35">
      <c r="A122" s="101"/>
      <c r="B122" s="102"/>
      <c r="C122" s="20" t="s">
        <v>14</v>
      </c>
      <c r="D122" s="13">
        <v>41</v>
      </c>
      <c r="E122" s="13">
        <v>23</v>
      </c>
      <c r="F122" s="11">
        <f t="shared" si="5"/>
        <v>0.56097560975609762</v>
      </c>
      <c r="G122" s="13">
        <v>19</v>
      </c>
      <c r="H122" s="11">
        <f t="shared" si="6"/>
        <v>0.46341463414634149</v>
      </c>
      <c r="I122" s="96">
        <v>0.75115366866635902</v>
      </c>
      <c r="J122" s="96">
        <v>0.68827872634979237</v>
      </c>
      <c r="M122" s="69"/>
    </row>
    <row r="123" spans="1:13" x14ac:dyDescent="0.35">
      <c r="A123" s="103" t="s">
        <v>32</v>
      </c>
      <c r="B123" s="103"/>
      <c r="C123" s="20"/>
      <c r="D123" s="21">
        <v>2176</v>
      </c>
      <c r="E123" s="21">
        <v>1571</v>
      </c>
      <c r="F123" s="12">
        <f t="shared" si="5"/>
        <v>0.72196691176470584</v>
      </c>
      <c r="G123" s="21">
        <v>1449</v>
      </c>
      <c r="H123" s="12">
        <f t="shared" si="6"/>
        <v>0.66590073529411764</v>
      </c>
      <c r="I123" s="96">
        <v>0.75115366866635902</v>
      </c>
      <c r="J123" s="96">
        <v>0.68827872634979237</v>
      </c>
      <c r="M123" s="69"/>
    </row>
    <row r="124" spans="1:13" ht="15" customHeight="1" x14ac:dyDescent="0.35">
      <c r="A124" s="104" t="s">
        <v>32</v>
      </c>
      <c r="B124" s="104"/>
      <c r="C124" s="16"/>
      <c r="D124" s="17">
        <v>8668</v>
      </c>
      <c r="E124" s="17">
        <v>6511</v>
      </c>
      <c r="F124" s="12">
        <f t="shared" si="5"/>
        <v>0.75115366866635902</v>
      </c>
      <c r="G124" s="17">
        <v>5966</v>
      </c>
      <c r="H124" s="12">
        <f t="shared" si="6"/>
        <v>0.68827872634979237</v>
      </c>
      <c r="M124" s="69"/>
    </row>
    <row r="125" spans="1:13" x14ac:dyDescent="0.35">
      <c r="A125" s="64"/>
      <c r="B125" s="64"/>
      <c r="C125" s="65" t="s">
        <v>25</v>
      </c>
      <c r="D125" s="66">
        <v>1</v>
      </c>
      <c r="E125" s="66">
        <v>1</v>
      </c>
      <c r="F125" s="67">
        <f t="shared" si="5"/>
        <v>1</v>
      </c>
      <c r="G125" s="66">
        <v>1</v>
      </c>
      <c r="H125" s="1"/>
      <c r="M125" s="69"/>
    </row>
    <row r="126" spans="1:13" x14ac:dyDescent="0.35">
      <c r="A126" s="48"/>
      <c r="B126" s="48"/>
      <c r="C126" s="49"/>
      <c r="D126" s="50"/>
      <c r="E126" s="50"/>
      <c r="F126" s="51"/>
      <c r="G126" s="52"/>
      <c r="H126" s="53"/>
      <c r="M126" s="69"/>
    </row>
    <row r="127" spans="1:13" x14ac:dyDescent="0.35">
      <c r="A127" s="48"/>
      <c r="B127" s="48"/>
      <c r="C127" s="49"/>
      <c r="D127" s="50"/>
      <c r="E127" s="50"/>
      <c r="F127" s="51"/>
      <c r="G127" s="52"/>
      <c r="H127" s="53"/>
      <c r="M127" s="69"/>
    </row>
    <row r="128" spans="1:13" x14ac:dyDescent="0.35">
      <c r="A128" s="48"/>
      <c r="B128" s="48"/>
      <c r="C128" s="49"/>
      <c r="D128" s="50"/>
      <c r="E128" s="50"/>
      <c r="F128" s="51"/>
      <c r="G128" s="52"/>
      <c r="H128" s="53"/>
      <c r="M128" s="69"/>
    </row>
    <row r="129" spans="1:13" x14ac:dyDescent="0.35">
      <c r="A129" s="48"/>
      <c r="B129" s="48"/>
      <c r="C129" s="49"/>
      <c r="D129" s="50"/>
      <c r="E129" s="50"/>
      <c r="F129" s="51"/>
      <c r="G129" s="52"/>
      <c r="H129" s="53"/>
      <c r="M129" s="69"/>
    </row>
    <row r="130" spans="1:13" x14ac:dyDescent="0.35">
      <c r="A130" s="48"/>
      <c r="B130" s="48"/>
      <c r="C130" s="49"/>
      <c r="D130" s="50"/>
      <c r="E130" s="50"/>
      <c r="F130" s="51"/>
      <c r="G130" s="52"/>
      <c r="H130" s="53"/>
      <c r="M130" s="69"/>
    </row>
    <row r="131" spans="1:13" x14ac:dyDescent="0.35">
      <c r="A131" s="48"/>
      <c r="B131" s="48"/>
      <c r="C131" s="49"/>
      <c r="D131" s="50"/>
      <c r="E131" s="50"/>
      <c r="F131" s="51"/>
      <c r="G131" s="52"/>
      <c r="H131" s="53"/>
      <c r="M131" s="69"/>
    </row>
    <row r="132" spans="1:13" x14ac:dyDescent="0.35">
      <c r="A132" s="48"/>
      <c r="B132" s="48"/>
      <c r="C132" s="49"/>
      <c r="D132" s="50"/>
      <c r="E132" s="50"/>
      <c r="F132" s="51"/>
      <c r="G132" s="52"/>
      <c r="H132" s="53"/>
      <c r="M132" s="69"/>
    </row>
    <row r="133" spans="1:13" x14ac:dyDescent="0.35">
      <c r="A133" s="48"/>
      <c r="B133" s="48"/>
      <c r="C133" s="50"/>
      <c r="D133" s="50"/>
      <c r="E133" s="50"/>
      <c r="F133" s="51"/>
      <c r="G133" s="50"/>
      <c r="H133" s="53"/>
      <c r="M133" s="69"/>
    </row>
    <row r="134" spans="1:13" x14ac:dyDescent="0.35">
      <c r="A134" s="54"/>
      <c r="B134" s="54"/>
      <c r="C134" s="49"/>
      <c r="D134" s="50"/>
      <c r="E134" s="50"/>
      <c r="F134" s="51"/>
      <c r="G134" s="52"/>
      <c r="H134" s="53"/>
      <c r="M134" s="69"/>
    </row>
    <row r="135" spans="1:13" x14ac:dyDescent="0.35">
      <c r="A135" s="54"/>
      <c r="B135" s="54"/>
      <c r="C135" s="49"/>
      <c r="D135" s="50"/>
      <c r="E135" s="50"/>
      <c r="F135" s="51"/>
      <c r="G135" s="52"/>
      <c r="H135" s="53"/>
      <c r="M135" s="69"/>
    </row>
    <row r="136" spans="1:13" x14ac:dyDescent="0.35">
      <c r="A136" s="48"/>
      <c r="B136" s="48"/>
      <c r="C136" s="50"/>
      <c r="D136" s="50"/>
      <c r="E136" s="50"/>
      <c r="F136" s="51"/>
      <c r="G136" s="50"/>
      <c r="H136" s="53"/>
      <c r="M136" s="69"/>
    </row>
    <row r="137" spans="1:13" x14ac:dyDescent="0.35">
      <c r="A137" s="48"/>
      <c r="B137" s="48"/>
      <c r="C137" s="49"/>
      <c r="D137" s="50"/>
      <c r="E137" s="50"/>
      <c r="F137" s="51"/>
      <c r="G137" s="52"/>
      <c r="H137" s="53"/>
      <c r="M137" s="69"/>
    </row>
    <row r="138" spans="1:13" x14ac:dyDescent="0.35">
      <c r="A138" s="48"/>
      <c r="B138" s="48"/>
      <c r="C138" s="49"/>
      <c r="D138" s="50"/>
      <c r="E138" s="50"/>
      <c r="F138" s="51"/>
      <c r="G138" s="52"/>
      <c r="H138" s="53"/>
      <c r="M138" s="69"/>
    </row>
    <row r="139" spans="1:13" x14ac:dyDescent="0.35">
      <c r="A139" s="48"/>
      <c r="B139" s="48"/>
      <c r="C139" s="49"/>
      <c r="D139" s="50"/>
      <c r="E139" s="50"/>
      <c r="F139" s="51"/>
      <c r="G139" s="52"/>
      <c r="H139" s="53"/>
      <c r="M139" s="69"/>
    </row>
    <row r="140" spans="1:13" x14ac:dyDescent="0.35">
      <c r="A140" s="48"/>
      <c r="B140" s="48"/>
      <c r="C140" s="49"/>
      <c r="D140" s="50"/>
      <c r="E140" s="50"/>
      <c r="F140" s="51"/>
      <c r="G140" s="52"/>
      <c r="H140" s="53"/>
      <c r="M140" s="69"/>
    </row>
    <row r="141" spans="1:13" x14ac:dyDescent="0.35">
      <c r="A141" s="48"/>
      <c r="B141" s="48"/>
      <c r="C141" s="50"/>
      <c r="D141" s="50"/>
      <c r="E141" s="50"/>
      <c r="F141" s="51"/>
      <c r="G141" s="50"/>
      <c r="H141" s="53"/>
      <c r="M141" s="69"/>
    </row>
    <row r="142" spans="1:13" x14ac:dyDescent="0.35">
      <c r="A142" s="54"/>
      <c r="B142" s="54"/>
      <c r="C142" s="50"/>
      <c r="D142" s="50"/>
      <c r="E142" s="50"/>
      <c r="F142" s="51"/>
      <c r="G142" s="50"/>
      <c r="H142" s="53"/>
      <c r="M142" s="69"/>
    </row>
    <row r="143" spans="1:13" x14ac:dyDescent="0.35">
      <c r="A143" s="54"/>
      <c r="B143" s="54"/>
      <c r="C143" s="49"/>
      <c r="D143" s="50"/>
      <c r="E143" s="50"/>
      <c r="F143" s="51"/>
      <c r="G143" s="52"/>
      <c r="H143" s="53"/>
      <c r="M143" s="69"/>
    </row>
    <row r="144" spans="1:13" ht="15" customHeight="1" x14ac:dyDescent="0.35">
      <c r="A144" s="54"/>
      <c r="B144" s="54"/>
      <c r="C144" s="50"/>
      <c r="D144" s="50"/>
      <c r="E144" s="50"/>
      <c r="F144" s="51"/>
      <c r="G144" s="50"/>
      <c r="H144" s="53"/>
      <c r="M144" s="69"/>
    </row>
    <row r="145" spans="1:13" x14ac:dyDescent="0.35">
      <c r="A145" s="54"/>
      <c r="B145" s="54"/>
      <c r="C145" s="50"/>
      <c r="D145" s="50"/>
      <c r="E145" s="50"/>
      <c r="F145" s="51"/>
      <c r="G145" s="50"/>
      <c r="H145" s="53"/>
      <c r="M145" s="69"/>
    </row>
    <row r="146" spans="1:13" x14ac:dyDescent="0.35">
      <c r="A146" s="54"/>
      <c r="B146" s="54"/>
      <c r="C146" s="50"/>
      <c r="D146" s="50"/>
      <c r="E146" s="50"/>
      <c r="F146" s="51"/>
      <c r="G146" s="50"/>
      <c r="H146" s="53"/>
      <c r="M146" s="69"/>
    </row>
    <row r="147" spans="1:13" x14ac:dyDescent="0.35">
      <c r="A147" s="48"/>
      <c r="B147" s="48"/>
      <c r="C147" s="49"/>
      <c r="D147" s="50"/>
      <c r="E147" s="50"/>
      <c r="F147" s="51"/>
      <c r="G147" s="52"/>
      <c r="H147" s="53"/>
      <c r="M147" s="69"/>
    </row>
    <row r="148" spans="1:13" x14ac:dyDescent="0.35">
      <c r="A148" s="54"/>
      <c r="B148" s="54"/>
      <c r="C148" s="55"/>
      <c r="D148" s="55"/>
      <c r="E148" s="55"/>
      <c r="F148" s="56"/>
      <c r="G148" s="55"/>
      <c r="H148" s="53"/>
      <c r="M148" s="69"/>
    </row>
    <row r="149" spans="1:13" x14ac:dyDescent="0.35">
      <c r="A149" s="54"/>
      <c r="B149" s="54"/>
      <c r="C149" s="50"/>
      <c r="D149" s="50"/>
      <c r="E149" s="50"/>
      <c r="F149" s="51"/>
      <c r="G149" s="50"/>
      <c r="H149" s="53"/>
      <c r="M149" s="69"/>
    </row>
    <row r="150" spans="1:13" x14ac:dyDescent="0.35">
      <c r="A150" s="54"/>
      <c r="B150" s="54"/>
      <c r="C150" s="49"/>
      <c r="D150" s="50"/>
      <c r="E150" s="50"/>
      <c r="F150" s="51"/>
      <c r="G150" s="52"/>
      <c r="H150" s="53"/>
      <c r="M150" s="69"/>
    </row>
    <row r="151" spans="1:13" x14ac:dyDescent="0.35">
      <c r="A151" s="57"/>
      <c r="B151" s="57"/>
      <c r="C151" s="50"/>
      <c r="D151" s="55"/>
      <c r="E151" s="55"/>
      <c r="F151" s="56"/>
      <c r="G151" s="55"/>
      <c r="H151" s="53"/>
      <c r="M151" s="69"/>
    </row>
    <row r="152" spans="1:13" x14ac:dyDescent="0.35">
      <c r="A152" s="54"/>
      <c r="B152" s="54"/>
      <c r="C152" s="49"/>
      <c r="D152" s="50"/>
      <c r="E152" s="50"/>
      <c r="F152" s="51"/>
      <c r="G152" s="52"/>
      <c r="H152" s="53"/>
      <c r="M152" s="69"/>
    </row>
    <row r="153" spans="1:13" x14ac:dyDescent="0.35">
      <c r="A153" s="48"/>
      <c r="B153" s="48"/>
      <c r="C153" s="50"/>
      <c r="D153" s="50"/>
      <c r="E153" s="50"/>
      <c r="F153" s="51"/>
      <c r="G153" s="50"/>
      <c r="H153" s="53"/>
      <c r="M153" s="69"/>
    </row>
    <row r="154" spans="1:13" x14ac:dyDescent="0.35">
      <c r="A154" s="54"/>
      <c r="B154" s="54"/>
      <c r="C154" s="55"/>
      <c r="D154" s="55"/>
      <c r="E154" s="55"/>
      <c r="F154" s="56"/>
      <c r="G154" s="55"/>
      <c r="H154" s="53"/>
      <c r="M154" s="69"/>
    </row>
    <row r="155" spans="1:13" x14ac:dyDescent="0.35">
      <c r="A155" s="54"/>
      <c r="B155" s="54"/>
      <c r="C155" s="50"/>
      <c r="D155" s="50"/>
      <c r="E155" s="50"/>
      <c r="F155" s="51"/>
      <c r="G155" s="50"/>
      <c r="H155" s="53"/>
      <c r="M155" s="69"/>
    </row>
    <row r="156" spans="1:13" x14ac:dyDescent="0.35">
      <c r="A156" s="48"/>
      <c r="B156" s="48"/>
      <c r="C156" s="50"/>
      <c r="D156" s="50"/>
      <c r="E156" s="50"/>
      <c r="F156" s="51"/>
      <c r="G156" s="50"/>
      <c r="H156" s="53"/>
      <c r="M156" s="69"/>
    </row>
    <row r="157" spans="1:13" x14ac:dyDescent="0.35">
      <c r="A157" s="54"/>
      <c r="B157" s="54"/>
      <c r="C157" s="50"/>
      <c r="D157" s="50"/>
      <c r="E157" s="50"/>
      <c r="F157" s="51"/>
      <c r="G157" s="50"/>
      <c r="H157" s="53"/>
      <c r="M157" s="69"/>
    </row>
    <row r="158" spans="1:13" x14ac:dyDescent="0.35">
      <c r="A158" s="54"/>
      <c r="B158" s="54"/>
      <c r="C158" s="55"/>
      <c r="D158" s="55"/>
      <c r="E158" s="55"/>
      <c r="F158" s="56"/>
      <c r="G158" s="55"/>
      <c r="H158" s="53"/>
      <c r="M158" s="69"/>
    </row>
    <row r="159" spans="1:13" x14ac:dyDescent="0.35">
      <c r="A159" s="54"/>
      <c r="B159" s="54"/>
      <c r="C159" s="49"/>
      <c r="D159" s="50"/>
      <c r="E159" s="50"/>
      <c r="F159" s="51"/>
      <c r="G159" s="52"/>
      <c r="H159" s="53"/>
      <c r="M159" s="69"/>
    </row>
    <row r="160" spans="1:13" x14ac:dyDescent="0.35">
      <c r="A160" s="48"/>
      <c r="B160" s="48"/>
      <c r="C160" s="50"/>
      <c r="D160" s="50"/>
      <c r="E160" s="50"/>
      <c r="F160" s="51"/>
      <c r="G160" s="50"/>
      <c r="H160" s="53"/>
      <c r="M160" s="69"/>
    </row>
    <row r="161" spans="1:13" x14ac:dyDescent="0.35">
      <c r="A161" s="48"/>
      <c r="B161" s="48"/>
      <c r="C161" s="49"/>
      <c r="D161" s="50"/>
      <c r="E161" s="50"/>
      <c r="F161" s="51"/>
      <c r="G161" s="52"/>
      <c r="H161" s="53"/>
      <c r="M161" s="69"/>
    </row>
    <row r="162" spans="1:13" x14ac:dyDescent="0.35">
      <c r="A162" s="48"/>
      <c r="B162" s="48"/>
      <c r="C162" s="49"/>
      <c r="D162" s="50"/>
      <c r="E162" s="50"/>
      <c r="F162" s="51"/>
      <c r="G162" s="52"/>
      <c r="H162" s="53"/>
      <c r="M162" s="69"/>
    </row>
    <row r="163" spans="1:13" x14ac:dyDescent="0.35">
      <c r="A163" s="48"/>
      <c r="B163" s="48"/>
      <c r="C163" s="49"/>
      <c r="D163" s="50"/>
      <c r="E163" s="50"/>
      <c r="F163" s="51"/>
      <c r="G163" s="52"/>
      <c r="H163" s="53"/>
      <c r="M163" s="69"/>
    </row>
    <row r="164" spans="1:13" x14ac:dyDescent="0.35">
      <c r="A164" s="48"/>
      <c r="B164" s="48"/>
      <c r="C164" s="49"/>
      <c r="D164" s="50"/>
      <c r="E164" s="50"/>
      <c r="F164" s="51"/>
      <c r="G164" s="52"/>
      <c r="H164" s="53"/>
      <c r="M164" s="69"/>
    </row>
    <row r="165" spans="1:13" x14ac:dyDescent="0.35">
      <c r="A165" s="48"/>
      <c r="B165" s="48"/>
      <c r="C165" s="49"/>
      <c r="D165" s="50"/>
      <c r="E165" s="50"/>
      <c r="F165" s="51"/>
      <c r="G165" s="52"/>
      <c r="H165" s="53"/>
      <c r="M165" s="69"/>
    </row>
    <row r="166" spans="1:13" x14ac:dyDescent="0.35">
      <c r="A166" s="54"/>
      <c r="B166" s="54"/>
      <c r="C166" s="49"/>
      <c r="D166" s="50"/>
      <c r="E166" s="50"/>
      <c r="F166" s="51"/>
      <c r="G166" s="52"/>
      <c r="H166" s="53"/>
      <c r="M166" s="69"/>
    </row>
    <row r="167" spans="1:13" x14ac:dyDescent="0.35">
      <c r="A167" s="48"/>
      <c r="B167" s="48"/>
      <c r="C167" s="50"/>
      <c r="D167" s="50"/>
      <c r="E167" s="50"/>
      <c r="F167" s="51"/>
      <c r="G167" s="50"/>
      <c r="H167" s="53"/>
      <c r="M167" s="69"/>
    </row>
    <row r="168" spans="1:13" x14ac:dyDescent="0.35">
      <c r="A168" s="48"/>
      <c r="B168" s="48"/>
      <c r="C168" s="50"/>
      <c r="D168" s="50"/>
      <c r="E168" s="50"/>
      <c r="F168" s="51"/>
      <c r="G168" s="50"/>
      <c r="H168" s="53"/>
      <c r="M168" s="69"/>
    </row>
    <row r="169" spans="1:13" x14ac:dyDescent="0.35">
      <c r="A169" s="48"/>
      <c r="B169" s="48"/>
      <c r="C169" s="49"/>
      <c r="D169" s="50"/>
      <c r="E169" s="50"/>
      <c r="F169" s="51"/>
      <c r="G169" s="52"/>
      <c r="H169" s="53"/>
      <c r="M169" s="69"/>
    </row>
    <row r="170" spans="1:13" x14ac:dyDescent="0.35">
      <c r="A170" s="54"/>
      <c r="B170" s="54"/>
      <c r="C170" s="49"/>
      <c r="D170" s="50"/>
      <c r="E170" s="50"/>
      <c r="F170" s="51"/>
      <c r="G170" s="52"/>
      <c r="H170" s="53"/>
      <c r="M170" s="69"/>
    </row>
    <row r="171" spans="1:13" x14ac:dyDescent="0.35">
      <c r="A171" s="48"/>
      <c r="B171" s="48"/>
      <c r="C171" s="49"/>
      <c r="D171" s="50"/>
      <c r="E171" s="50"/>
      <c r="F171" s="51"/>
      <c r="G171" s="52"/>
      <c r="H171" s="53"/>
      <c r="M171" s="69"/>
    </row>
    <row r="172" spans="1:13" x14ac:dyDescent="0.35">
      <c r="A172" s="48"/>
      <c r="B172" s="48"/>
      <c r="C172" s="49"/>
      <c r="D172" s="50"/>
      <c r="E172" s="50"/>
      <c r="F172" s="51"/>
      <c r="G172" s="52"/>
      <c r="H172" s="53"/>
      <c r="M172" s="69"/>
    </row>
    <row r="173" spans="1:13" x14ac:dyDescent="0.35">
      <c r="A173" s="48"/>
      <c r="B173" s="48"/>
      <c r="C173" s="49"/>
      <c r="D173" s="50"/>
      <c r="E173" s="50"/>
      <c r="F173" s="51"/>
      <c r="G173" s="52"/>
      <c r="H173" s="58"/>
      <c r="M173" s="69"/>
    </row>
    <row r="174" spans="1:13" x14ac:dyDescent="0.35">
      <c r="A174" s="48"/>
      <c r="B174" s="48"/>
      <c r="C174" s="49"/>
      <c r="D174" s="50"/>
      <c r="E174" s="50"/>
      <c r="F174" s="51"/>
      <c r="G174" s="52"/>
      <c r="H174" s="58"/>
      <c r="M174" s="69"/>
    </row>
    <row r="175" spans="1:13" x14ac:dyDescent="0.35">
      <c r="A175" s="48"/>
      <c r="B175" s="48"/>
      <c r="C175" s="49"/>
      <c r="D175" s="50"/>
      <c r="E175" s="50"/>
      <c r="F175" s="51"/>
      <c r="G175" s="52"/>
      <c r="H175" s="58"/>
      <c r="M175" s="69"/>
    </row>
    <row r="176" spans="1:13" x14ac:dyDescent="0.35">
      <c r="A176" s="57"/>
      <c r="B176" s="57"/>
      <c r="C176" s="50"/>
      <c r="D176" s="55"/>
      <c r="E176" s="55"/>
      <c r="F176" s="56"/>
      <c r="G176" s="55"/>
      <c r="H176" s="59"/>
      <c r="M176" s="69"/>
    </row>
    <row r="177" spans="1:13" ht="15.5" x14ac:dyDescent="0.35">
      <c r="A177" s="60"/>
      <c r="B177" s="60"/>
      <c r="C177" s="61"/>
      <c r="D177" s="62"/>
      <c r="E177" s="62"/>
      <c r="F177" s="56"/>
      <c r="G177" s="62"/>
      <c r="H177" s="59"/>
      <c r="M177" s="69"/>
    </row>
    <row r="178" spans="1:13" x14ac:dyDescent="0.35">
      <c r="A178" s="50"/>
      <c r="B178" s="50"/>
      <c r="C178" s="50"/>
      <c r="D178" s="50"/>
      <c r="E178" s="50"/>
      <c r="F178" s="50"/>
      <c r="G178" s="50"/>
      <c r="H178" s="63"/>
      <c r="M178" s="69"/>
    </row>
  </sheetData>
  <mergeCells count="27">
    <mergeCell ref="F3:F6"/>
    <mergeCell ref="G3:G6"/>
    <mergeCell ref="A61:B61"/>
    <mergeCell ref="A3:B6"/>
    <mergeCell ref="C3:C6"/>
    <mergeCell ref="D3:D6"/>
    <mergeCell ref="E3:E6"/>
    <mergeCell ref="A7:B10"/>
    <mergeCell ref="A27:B27"/>
    <mergeCell ref="A28:B60"/>
    <mergeCell ref="A11:B14"/>
    <mergeCell ref="A15:B26"/>
    <mergeCell ref="A62:B62"/>
    <mergeCell ref="A65:B68"/>
    <mergeCell ref="C65:C68"/>
    <mergeCell ref="D65:D68"/>
    <mergeCell ref="E65:E68"/>
    <mergeCell ref="A123:B123"/>
    <mergeCell ref="A124:B124"/>
    <mergeCell ref="G65:G68"/>
    <mergeCell ref="H65:H68"/>
    <mergeCell ref="A69:B72"/>
    <mergeCell ref="F65:F68"/>
    <mergeCell ref="A73:B76"/>
    <mergeCell ref="A77:B88"/>
    <mergeCell ref="A89:B89"/>
    <mergeCell ref="A90:B12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D0A08-D2D4-4F8F-85F4-10315C4AC2E3}">
  <dimension ref="A2:K33"/>
  <sheetViews>
    <sheetView workbookViewId="0">
      <selection activeCell="A2" sqref="A2:K33"/>
    </sheetView>
  </sheetViews>
  <sheetFormatPr defaultRowHeight="14.5" x14ac:dyDescent="0.35"/>
  <sheetData>
    <row r="2" spans="1:11" x14ac:dyDescent="0.35">
      <c r="A2" s="69"/>
      <c r="B2" s="69"/>
      <c r="C2" s="69"/>
      <c r="D2" s="69"/>
      <c r="E2" s="69"/>
      <c r="F2" s="69"/>
      <c r="G2" s="69"/>
      <c r="H2" s="69"/>
      <c r="I2" s="74"/>
      <c r="J2" s="69"/>
      <c r="K2" s="69"/>
    </row>
    <row r="3" spans="1:11" x14ac:dyDescent="0.35">
      <c r="A3" s="69"/>
      <c r="B3" s="69"/>
      <c r="C3" s="69"/>
      <c r="D3" s="69"/>
      <c r="E3" s="69"/>
      <c r="F3" s="69"/>
      <c r="G3" s="69"/>
      <c r="H3" s="69"/>
      <c r="I3" s="74"/>
      <c r="J3" s="69"/>
      <c r="K3" s="69"/>
    </row>
    <row r="4" spans="1:11" x14ac:dyDescent="0.35">
      <c r="A4" s="69"/>
      <c r="B4" s="69"/>
      <c r="C4" s="69"/>
      <c r="D4" s="69"/>
      <c r="E4" s="69"/>
      <c r="F4" s="69"/>
      <c r="G4" s="69"/>
      <c r="H4" s="69"/>
      <c r="I4" s="74"/>
      <c r="J4" s="69"/>
      <c r="K4" s="69"/>
    </row>
    <row r="5" spans="1:11" x14ac:dyDescent="0.35">
      <c r="A5" s="69"/>
      <c r="B5" s="69"/>
      <c r="C5" s="69"/>
      <c r="D5" s="69"/>
      <c r="E5" s="69"/>
      <c r="F5" s="69"/>
      <c r="G5" s="69"/>
      <c r="H5" s="69"/>
      <c r="I5" s="74"/>
      <c r="J5" s="69"/>
      <c r="K5" s="69"/>
    </row>
    <row r="6" spans="1:11" x14ac:dyDescent="0.3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x14ac:dyDescent="0.3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x14ac:dyDescent="0.3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x14ac:dyDescent="0.3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x14ac:dyDescent="0.3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x14ac:dyDescent="0.3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35">
      <c r="A12" s="69"/>
      <c r="B12" s="69"/>
      <c r="C12" s="69"/>
      <c r="D12" s="69"/>
      <c r="E12" s="69"/>
      <c r="F12" s="69"/>
      <c r="G12" s="69"/>
      <c r="H12" s="69"/>
      <c r="I12" s="73"/>
      <c r="J12" s="69"/>
      <c r="K12" s="69"/>
    </row>
    <row r="13" spans="1:11" x14ac:dyDescent="0.3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35">
      <c r="A14" s="69"/>
      <c r="B14" s="69"/>
      <c r="C14" s="69"/>
      <c r="D14" s="69"/>
      <c r="E14" s="69"/>
      <c r="F14" s="69"/>
      <c r="G14" s="69"/>
      <c r="H14" s="69"/>
      <c r="I14" s="68"/>
      <c r="J14" s="68"/>
      <c r="K14" s="68"/>
    </row>
    <row r="15" spans="1:11" x14ac:dyDescent="0.35">
      <c r="A15" s="69"/>
      <c r="B15" s="69"/>
      <c r="C15" s="69"/>
      <c r="D15" s="69"/>
      <c r="E15" s="69"/>
      <c r="F15" s="69"/>
      <c r="G15" s="69"/>
      <c r="H15" s="69"/>
      <c r="I15" s="68"/>
      <c r="J15" s="68"/>
      <c r="K15" s="68"/>
    </row>
    <row r="16" spans="1:11" x14ac:dyDescent="0.35">
      <c r="A16" s="71"/>
      <c r="B16" s="72"/>
      <c r="C16" s="72"/>
      <c r="D16" s="72"/>
      <c r="E16" s="72"/>
      <c r="F16" s="72"/>
      <c r="G16" s="72"/>
      <c r="H16" s="69"/>
      <c r="I16" s="68"/>
      <c r="J16" s="68"/>
      <c r="K16" s="68"/>
    </row>
    <row r="17" spans="1:11" x14ac:dyDescent="0.35">
      <c r="A17" s="72"/>
      <c r="B17" s="72"/>
      <c r="C17" s="72"/>
      <c r="D17" s="72"/>
      <c r="E17" s="72"/>
      <c r="F17" s="72"/>
      <c r="G17" s="72"/>
      <c r="H17" s="69"/>
      <c r="I17" s="68"/>
      <c r="J17" s="68"/>
      <c r="K17" s="68"/>
    </row>
    <row r="18" spans="1:11" x14ac:dyDescent="0.35">
      <c r="A18" s="72"/>
      <c r="B18" s="72"/>
      <c r="C18" s="72"/>
      <c r="D18" s="72"/>
      <c r="E18" s="72"/>
      <c r="F18" s="72"/>
      <c r="G18" s="72"/>
      <c r="H18" s="69"/>
      <c r="I18" s="68"/>
      <c r="J18" s="68"/>
      <c r="K18" s="68"/>
    </row>
    <row r="19" spans="1:11" x14ac:dyDescent="0.35">
      <c r="A19" s="72"/>
      <c r="B19" s="72"/>
      <c r="C19" s="72"/>
      <c r="D19" s="72"/>
      <c r="E19" s="72"/>
      <c r="F19" s="72"/>
      <c r="G19" s="72"/>
      <c r="H19" s="69"/>
      <c r="I19" s="68"/>
      <c r="J19" s="68"/>
      <c r="K19" s="68"/>
    </row>
    <row r="20" spans="1:11" x14ac:dyDescent="0.35">
      <c r="A20" s="72"/>
      <c r="B20" s="72"/>
      <c r="C20" s="72"/>
      <c r="D20" s="72"/>
      <c r="E20" s="72"/>
      <c r="F20" s="72"/>
      <c r="G20" s="72"/>
      <c r="H20" s="69"/>
      <c r="I20" s="68"/>
      <c r="J20" s="68"/>
      <c r="K20" s="68"/>
    </row>
    <row r="21" spans="1:11" x14ac:dyDescent="0.35">
      <c r="A21" s="70"/>
      <c r="B21" s="70"/>
      <c r="C21" s="70"/>
      <c r="D21" s="70"/>
      <c r="E21" s="70"/>
      <c r="F21" s="70"/>
      <c r="G21" s="70"/>
      <c r="H21" s="69"/>
      <c r="I21" s="68"/>
      <c r="J21" s="68"/>
      <c r="K21" s="68"/>
    </row>
    <row r="22" spans="1:11" x14ac:dyDescent="0.35">
      <c r="A22" s="71"/>
      <c r="B22" s="72"/>
      <c r="C22" s="72"/>
      <c r="D22" s="72"/>
      <c r="E22" s="72"/>
      <c r="F22" s="72"/>
      <c r="G22" s="72"/>
      <c r="H22" s="69"/>
      <c r="I22" s="68"/>
      <c r="J22" s="68"/>
      <c r="K22" s="68"/>
    </row>
    <row r="23" spans="1:11" x14ac:dyDescent="0.3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x14ac:dyDescent="0.3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x14ac:dyDescent="0.3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x14ac:dyDescent="0.3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x14ac:dyDescent="0.3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x14ac:dyDescent="0.3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3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x14ac:dyDescent="0.3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3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x14ac:dyDescent="0.3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3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5"/>
  <sheetViews>
    <sheetView topLeftCell="A105" zoomScaleNormal="100" workbookViewId="0">
      <selection activeCell="I119" sqref="I119"/>
    </sheetView>
  </sheetViews>
  <sheetFormatPr defaultRowHeight="14.5" x14ac:dyDescent="0.35"/>
  <cols>
    <col min="2" max="2" width="11.81640625" customWidth="1"/>
    <col min="3" max="3" width="19.1796875" customWidth="1"/>
    <col min="4" max="4" width="22.81640625" customWidth="1"/>
    <col min="5" max="5" width="22.1796875" customWidth="1"/>
    <col min="6" max="6" width="19.453125" customWidth="1"/>
    <col min="7" max="7" width="21.453125" customWidth="1"/>
    <col min="8" max="8" width="26.26953125" customWidth="1"/>
    <col min="10" max="10" width="11.26953125" customWidth="1"/>
    <col min="11" max="11" width="15.54296875" customWidth="1"/>
    <col min="12" max="12" width="19.81640625" customWidth="1"/>
    <col min="13" max="13" width="20.453125" customWidth="1"/>
    <col min="14" max="14" width="31.81640625" customWidth="1"/>
  </cols>
  <sheetData>
    <row r="1" spans="1:12" ht="15" x14ac:dyDescent="0.35">
      <c r="A1" s="10" t="s">
        <v>33</v>
      </c>
    </row>
    <row r="2" spans="1:12" x14ac:dyDescent="0.35">
      <c r="B2" s="1"/>
      <c r="C2" s="1"/>
      <c r="D2" s="1"/>
      <c r="E2" s="1"/>
    </row>
    <row r="3" spans="1:12" x14ac:dyDescent="0.35">
      <c r="A3" s="106" t="s">
        <v>34</v>
      </c>
      <c r="B3" s="106"/>
      <c r="C3" s="106" t="s">
        <v>35</v>
      </c>
      <c r="D3" s="105" t="s">
        <v>65</v>
      </c>
      <c r="E3" s="105" t="s">
        <v>66</v>
      </c>
      <c r="F3" s="105" t="s">
        <v>67</v>
      </c>
      <c r="G3" s="105" t="s">
        <v>45</v>
      </c>
    </row>
    <row r="4" spans="1:12" x14ac:dyDescent="0.35">
      <c r="A4" s="106"/>
      <c r="B4" s="106"/>
      <c r="C4" s="106"/>
      <c r="D4" s="105"/>
      <c r="E4" s="105"/>
      <c r="F4" s="105"/>
      <c r="G4" s="105"/>
    </row>
    <row r="5" spans="1:12" x14ac:dyDescent="0.35">
      <c r="A5" s="106"/>
      <c r="B5" s="106"/>
      <c r="C5" s="106"/>
      <c r="D5" s="105"/>
      <c r="E5" s="105"/>
      <c r="F5" s="105"/>
      <c r="G5" s="105"/>
    </row>
    <row r="6" spans="1:12" ht="60" customHeight="1" x14ac:dyDescent="0.35">
      <c r="A6" s="106"/>
      <c r="B6" s="106"/>
      <c r="C6" s="106"/>
      <c r="D6" s="105"/>
      <c r="E6" s="105"/>
      <c r="F6" s="105"/>
      <c r="G6" s="105"/>
      <c r="I6" s="30" t="s">
        <v>46</v>
      </c>
      <c r="J6" s="30" t="s">
        <v>47</v>
      </c>
      <c r="K6" s="30" t="s">
        <v>48</v>
      </c>
      <c r="L6" s="30" t="s">
        <v>49</v>
      </c>
    </row>
    <row r="7" spans="1:12" x14ac:dyDescent="0.35">
      <c r="A7" s="106" t="s">
        <v>36</v>
      </c>
      <c r="B7" s="106"/>
      <c r="C7" s="32" t="s">
        <v>50</v>
      </c>
      <c r="D7" s="13">
        <v>3272</v>
      </c>
      <c r="E7" s="13">
        <v>78</v>
      </c>
      <c r="F7" s="11">
        <f>E7/D7</f>
        <v>2.3838630806845965E-2</v>
      </c>
      <c r="G7" s="26" t="str">
        <f>ROUND(I7*100,0)&amp;-ROUND(J7*100,0)&amp;"%"</f>
        <v>2-3%</v>
      </c>
      <c r="H7" s="23">
        <f t="shared" ref="H7:H38" si="0">$F$59</f>
        <v>2.1288904315631147E-2</v>
      </c>
      <c r="I7" s="31">
        <v>1.9143439462734346E-2</v>
      </c>
      <c r="J7" s="31">
        <v>2.9650571472593947E-2</v>
      </c>
      <c r="K7" s="23">
        <f>F7-I7</f>
        <v>4.695191344111619E-3</v>
      </c>
      <c r="L7" s="23">
        <f>J7-F7</f>
        <v>5.8119406657479826E-3</v>
      </c>
    </row>
    <row r="8" spans="1:12" x14ac:dyDescent="0.35">
      <c r="A8" s="106"/>
      <c r="B8" s="106"/>
      <c r="C8" s="33" t="s">
        <v>52</v>
      </c>
      <c r="D8" s="13">
        <v>1072</v>
      </c>
      <c r="E8" s="13">
        <v>62</v>
      </c>
      <c r="F8" s="11">
        <f t="shared" ref="F8:F59" si="1">E8/D8</f>
        <v>5.7835820895522388E-2</v>
      </c>
      <c r="G8" s="26" t="str">
        <f t="shared" ref="G8:G59" si="2">ROUND(I8*100,0)&amp;-ROUND(J8*100,0)&amp;"%"</f>
        <v>5-7%</v>
      </c>
      <c r="H8" s="23">
        <f t="shared" si="0"/>
        <v>2.1288904315631147E-2</v>
      </c>
      <c r="I8" s="31">
        <v>4.537682977118554E-2</v>
      </c>
      <c r="J8" s="31">
        <v>7.3452430813449224E-2</v>
      </c>
      <c r="K8" s="23">
        <f t="shared" ref="K8:K59" si="3">F8-I8</f>
        <v>1.2458991124336849E-2</v>
      </c>
      <c r="L8" s="23">
        <f t="shared" ref="L8:L59" si="4">J8-F8</f>
        <v>1.5616609917926835E-2</v>
      </c>
    </row>
    <row r="9" spans="1:12" x14ac:dyDescent="0.35">
      <c r="A9" s="106"/>
      <c r="B9" s="106"/>
      <c r="C9" s="33" t="s">
        <v>51</v>
      </c>
      <c r="D9" s="13">
        <v>4</v>
      </c>
      <c r="E9" s="13">
        <v>0</v>
      </c>
      <c r="F9" s="11">
        <f t="shared" si="1"/>
        <v>0</v>
      </c>
      <c r="G9" s="26" t="str">
        <f t="shared" si="2"/>
        <v>0-49%</v>
      </c>
      <c r="H9" s="23">
        <f t="shared" si="0"/>
        <v>2.1288904315631147E-2</v>
      </c>
      <c r="I9" s="31">
        <v>1.2752755544863424E-11</v>
      </c>
      <c r="J9" s="31">
        <v>0.48988982039941581</v>
      </c>
      <c r="K9" s="23">
        <f t="shared" si="3"/>
        <v>-1.2752755544863424E-11</v>
      </c>
      <c r="L9" s="23">
        <f t="shared" si="4"/>
        <v>0.48988982039941581</v>
      </c>
    </row>
    <row r="10" spans="1:12" x14ac:dyDescent="0.35">
      <c r="A10" s="106"/>
      <c r="B10" s="106"/>
      <c r="C10" s="14" t="s">
        <v>37</v>
      </c>
      <c r="D10" s="15">
        <v>4348</v>
      </c>
      <c r="E10" s="15">
        <v>140</v>
      </c>
      <c r="F10" s="12">
        <f t="shared" si="1"/>
        <v>3.219871205151794E-2</v>
      </c>
      <c r="G10" s="29" t="str">
        <f t="shared" si="2"/>
        <v>3-4%</v>
      </c>
      <c r="H10" s="23">
        <f t="shared" si="0"/>
        <v>2.1288904315631147E-2</v>
      </c>
      <c r="I10" s="31">
        <v>2.7350688572291122E-2</v>
      </c>
      <c r="J10" s="31">
        <v>3.7872607567182887E-2</v>
      </c>
      <c r="K10" s="23">
        <f t="shared" si="3"/>
        <v>4.8480234792268179E-3</v>
      </c>
      <c r="L10" s="23">
        <f t="shared" si="4"/>
        <v>5.6738955156649465E-3</v>
      </c>
    </row>
    <row r="11" spans="1:12" x14ac:dyDescent="0.35">
      <c r="A11" s="106" t="s">
        <v>38</v>
      </c>
      <c r="B11" s="106"/>
      <c r="C11" s="33" t="s">
        <v>53</v>
      </c>
      <c r="D11" s="13">
        <v>103</v>
      </c>
      <c r="E11" s="13">
        <v>0</v>
      </c>
      <c r="F11" s="11">
        <f t="shared" si="1"/>
        <v>0</v>
      </c>
      <c r="G11" s="26" t="str">
        <f t="shared" si="2"/>
        <v>0-4%</v>
      </c>
      <c r="H11" s="23">
        <f t="shared" si="0"/>
        <v>2.1288904315631147E-2</v>
      </c>
      <c r="I11" s="31">
        <v>9.3596646841405792E-13</v>
      </c>
      <c r="J11" s="31">
        <v>3.5954617298056962E-2</v>
      </c>
      <c r="K11" s="23">
        <f t="shared" si="3"/>
        <v>-9.3596646841405792E-13</v>
      </c>
      <c r="L11" s="23">
        <f t="shared" si="4"/>
        <v>3.5954617298056962E-2</v>
      </c>
    </row>
    <row r="12" spans="1:12" x14ac:dyDescent="0.35">
      <c r="A12" s="106"/>
      <c r="B12" s="106"/>
      <c r="C12" s="33" t="s">
        <v>54</v>
      </c>
      <c r="D12" s="13">
        <v>417</v>
      </c>
      <c r="E12" s="13">
        <v>13</v>
      </c>
      <c r="F12" s="11">
        <f t="shared" si="1"/>
        <v>3.117505995203837E-2</v>
      </c>
      <c r="G12" s="26" t="str">
        <f t="shared" si="2"/>
        <v>2-5%</v>
      </c>
      <c r="H12" s="23">
        <f t="shared" si="0"/>
        <v>2.1288904315631147E-2</v>
      </c>
      <c r="I12" s="31">
        <v>1.8307825212523724E-2</v>
      </c>
      <c r="J12" s="31">
        <v>5.260116838599025E-2</v>
      </c>
      <c r="K12" s="23">
        <f t="shared" si="3"/>
        <v>1.2867234739514646E-2</v>
      </c>
      <c r="L12" s="23">
        <f t="shared" si="4"/>
        <v>2.1426108433951881E-2</v>
      </c>
    </row>
    <row r="13" spans="1:12" x14ac:dyDescent="0.35">
      <c r="A13" s="106"/>
      <c r="B13" s="106"/>
      <c r="C13" s="14" t="s">
        <v>39</v>
      </c>
      <c r="D13" s="15">
        <v>520</v>
      </c>
      <c r="E13" s="15">
        <v>13</v>
      </c>
      <c r="F13" s="12">
        <f t="shared" si="1"/>
        <v>2.5000000000000001E-2</v>
      </c>
      <c r="G13" s="29" t="str">
        <f t="shared" si="2"/>
        <v>1-4%</v>
      </c>
      <c r="H13" s="23">
        <f t="shared" si="0"/>
        <v>2.1288904315631147E-2</v>
      </c>
      <c r="I13" s="31">
        <v>1.4667330884613267E-2</v>
      </c>
      <c r="J13" s="31">
        <v>4.229922567416735E-2</v>
      </c>
      <c r="K13" s="23">
        <f t="shared" si="3"/>
        <v>1.0332669115386734E-2</v>
      </c>
      <c r="L13" s="23">
        <f t="shared" si="4"/>
        <v>1.7299225674167348E-2</v>
      </c>
    </row>
    <row r="14" spans="1:12" x14ac:dyDescent="0.35">
      <c r="A14" s="106" t="s">
        <v>40</v>
      </c>
      <c r="B14" s="106"/>
      <c r="C14" s="33" t="s">
        <v>55</v>
      </c>
      <c r="D14" s="13">
        <v>15</v>
      </c>
      <c r="E14" s="13">
        <v>0</v>
      </c>
      <c r="F14" s="11">
        <f t="shared" si="1"/>
        <v>0</v>
      </c>
      <c r="G14" s="26" t="str">
        <f t="shared" si="2"/>
        <v>0-20%</v>
      </c>
      <c r="H14" s="23">
        <f t="shared" si="0"/>
        <v>2.1288904315631147E-2</v>
      </c>
      <c r="I14" s="31">
        <v>5.3074494985300379E-12</v>
      </c>
      <c r="J14" s="31">
        <v>0.20388264108623241</v>
      </c>
      <c r="K14" s="23">
        <f t="shared" si="3"/>
        <v>-5.3074494985300379E-12</v>
      </c>
      <c r="L14" s="23">
        <f t="shared" si="4"/>
        <v>0.20388264108623241</v>
      </c>
    </row>
    <row r="15" spans="1:12" x14ac:dyDescent="0.35">
      <c r="A15" s="106"/>
      <c r="B15" s="106"/>
      <c r="C15" s="33" t="s">
        <v>56</v>
      </c>
      <c r="D15" s="13">
        <v>88</v>
      </c>
      <c r="E15" s="13">
        <v>0</v>
      </c>
      <c r="F15" s="11">
        <f t="shared" si="1"/>
        <v>0</v>
      </c>
      <c r="G15" s="26" t="str">
        <f t="shared" si="2"/>
        <v>0-4%</v>
      </c>
      <c r="H15" s="23">
        <f t="shared" si="0"/>
        <v>2.1288904315631147E-2</v>
      </c>
      <c r="I15" s="31">
        <v>1.0888331540489058E-12</v>
      </c>
      <c r="J15" s="31">
        <v>4.1826903715471514E-2</v>
      </c>
      <c r="K15" s="23">
        <f t="shared" si="3"/>
        <v>-1.0888331540489058E-12</v>
      </c>
      <c r="L15" s="23">
        <f t="shared" si="4"/>
        <v>4.1826903715471514E-2</v>
      </c>
    </row>
    <row r="16" spans="1:12" x14ac:dyDescent="0.35">
      <c r="A16" s="106"/>
      <c r="B16" s="106"/>
      <c r="C16" s="33" t="s">
        <v>57</v>
      </c>
      <c r="D16" s="13">
        <v>134</v>
      </c>
      <c r="E16" s="13">
        <v>0</v>
      </c>
      <c r="F16" s="11">
        <f t="shared" si="1"/>
        <v>0</v>
      </c>
      <c r="G16" s="26" t="str">
        <f t="shared" si="2"/>
        <v>0-3%</v>
      </c>
      <c r="H16" s="23">
        <f t="shared" si="0"/>
        <v>2.1288904315631147E-2</v>
      </c>
      <c r="I16" s="31">
        <v>7.254712802701282E-13</v>
      </c>
      <c r="J16" s="31">
        <v>2.7868564871818338E-2</v>
      </c>
      <c r="K16" s="23">
        <f t="shared" si="3"/>
        <v>-7.254712802701282E-13</v>
      </c>
      <c r="L16" s="23">
        <f t="shared" si="4"/>
        <v>2.7868564871818338E-2</v>
      </c>
    </row>
    <row r="17" spans="1:12" x14ac:dyDescent="0.35">
      <c r="A17" s="106"/>
      <c r="B17" s="106"/>
      <c r="C17" s="33" t="s">
        <v>58</v>
      </c>
      <c r="D17" s="13">
        <v>141</v>
      </c>
      <c r="E17" s="13">
        <v>18</v>
      </c>
      <c r="F17" s="11">
        <f t="shared" si="1"/>
        <v>0.1276595744680851</v>
      </c>
      <c r="G17" s="26" t="str">
        <f t="shared" si="2"/>
        <v>8-19%</v>
      </c>
      <c r="H17" s="23">
        <f t="shared" si="0"/>
        <v>2.1288904315631147E-2</v>
      </c>
      <c r="I17" s="31">
        <v>8.2298416562090651E-2</v>
      </c>
      <c r="J17" s="31">
        <v>0.19277094425914884</v>
      </c>
      <c r="K17" s="23">
        <f t="shared" si="3"/>
        <v>4.5361157905994445E-2</v>
      </c>
      <c r="L17" s="23">
        <f t="shared" si="4"/>
        <v>6.5111369791063745E-2</v>
      </c>
    </row>
    <row r="18" spans="1:12" x14ac:dyDescent="0.35">
      <c r="A18" s="106"/>
      <c r="B18" s="106"/>
      <c r="C18" s="33" t="s">
        <v>59</v>
      </c>
      <c r="D18" s="13">
        <v>139</v>
      </c>
      <c r="E18" s="13">
        <v>0</v>
      </c>
      <c r="F18" s="11">
        <f t="shared" si="1"/>
        <v>0</v>
      </c>
      <c r="G18" s="26" t="str">
        <f t="shared" si="2"/>
        <v>0-3%</v>
      </c>
      <c r="H18" s="23">
        <f t="shared" si="0"/>
        <v>2.1288904315631147E-2</v>
      </c>
      <c r="I18" s="31">
        <v>7.0007699468999026E-13</v>
      </c>
      <c r="J18" s="31">
        <v>2.6893057895442867E-2</v>
      </c>
      <c r="K18" s="23">
        <f t="shared" si="3"/>
        <v>-7.0007699468999026E-13</v>
      </c>
      <c r="L18" s="23">
        <f t="shared" si="4"/>
        <v>2.6893057895442867E-2</v>
      </c>
    </row>
    <row r="19" spans="1:12" x14ac:dyDescent="0.35">
      <c r="A19" s="106"/>
      <c r="B19" s="106"/>
      <c r="C19" s="13" t="s">
        <v>63</v>
      </c>
      <c r="D19" s="13">
        <v>282</v>
      </c>
      <c r="E19" s="13">
        <v>1</v>
      </c>
      <c r="F19" s="11">
        <f t="shared" si="1"/>
        <v>3.5460992907801418E-3</v>
      </c>
      <c r="G19" s="26" t="str">
        <f t="shared" si="2"/>
        <v>0-2%</v>
      </c>
      <c r="H19" s="23">
        <f t="shared" si="0"/>
        <v>2.1288904315631147E-2</v>
      </c>
      <c r="I19" s="31">
        <v>6.2624988618412939E-4</v>
      </c>
      <c r="J19" s="31">
        <v>1.9809706273860642E-2</v>
      </c>
      <c r="K19" s="23">
        <f t="shared" si="3"/>
        <v>2.9198494045960125E-3</v>
      </c>
      <c r="L19" s="23">
        <f t="shared" si="4"/>
        <v>1.6263606983080499E-2</v>
      </c>
    </row>
    <row r="20" spans="1:12" x14ac:dyDescent="0.35">
      <c r="A20" s="106"/>
      <c r="B20" s="106"/>
      <c r="C20" s="13" t="s">
        <v>64</v>
      </c>
      <c r="D20" s="13">
        <v>109</v>
      </c>
      <c r="E20" s="13">
        <v>0</v>
      </c>
      <c r="F20" s="11">
        <f t="shared" si="1"/>
        <v>0</v>
      </c>
      <c r="G20" s="26" t="str">
        <f t="shared" si="2"/>
        <v>0-3%</v>
      </c>
      <c r="H20" s="23">
        <f t="shared" si="0"/>
        <v>2.1288904315631147E-2</v>
      </c>
      <c r="I20" s="31">
        <v>8.8619930263586625E-13</v>
      </c>
      <c r="J20" s="31">
        <v>3.4042840049673471E-2</v>
      </c>
      <c r="K20" s="23">
        <f t="shared" si="3"/>
        <v>-8.8619930263586625E-13</v>
      </c>
      <c r="L20" s="23">
        <f t="shared" si="4"/>
        <v>3.4042840049673471E-2</v>
      </c>
    </row>
    <row r="21" spans="1:12" x14ac:dyDescent="0.35">
      <c r="A21" s="106"/>
      <c r="B21" s="106"/>
      <c r="C21" s="33" t="s">
        <v>60</v>
      </c>
      <c r="D21" s="13">
        <v>179</v>
      </c>
      <c r="E21" s="13">
        <v>0</v>
      </c>
      <c r="F21" s="11">
        <f t="shared" si="1"/>
        <v>0</v>
      </c>
      <c r="G21" s="26" t="str">
        <f t="shared" si="2"/>
        <v>0-2%</v>
      </c>
      <c r="H21" s="23">
        <f t="shared" si="0"/>
        <v>2.1288904315631147E-2</v>
      </c>
      <c r="I21" s="31">
        <v>5.4692200259849651E-13</v>
      </c>
      <c r="J21" s="31">
        <v>2.1009696350165214E-2</v>
      </c>
      <c r="K21" s="23">
        <f t="shared" si="3"/>
        <v>-5.4692200259849651E-13</v>
      </c>
      <c r="L21" s="23">
        <f t="shared" si="4"/>
        <v>2.1009696350165214E-2</v>
      </c>
    </row>
    <row r="22" spans="1:12" x14ac:dyDescent="0.35">
      <c r="A22" s="106"/>
      <c r="B22" s="106"/>
      <c r="C22" s="33" t="s">
        <v>61</v>
      </c>
      <c r="D22" s="13">
        <v>101</v>
      </c>
      <c r="E22" s="13">
        <v>0</v>
      </c>
      <c r="F22" s="11">
        <f t="shared" si="1"/>
        <v>0</v>
      </c>
      <c r="G22" s="26" t="str">
        <f t="shared" si="2"/>
        <v>0-4%</v>
      </c>
      <c r="H22" s="23">
        <f t="shared" si="0"/>
        <v>2.1288904315631147E-2</v>
      </c>
      <c r="I22" s="31">
        <v>9.5382136319284722E-13</v>
      </c>
      <c r="J22" s="31">
        <v>3.6640502882992733E-2</v>
      </c>
      <c r="K22" s="23">
        <f t="shared" si="3"/>
        <v>-9.5382136319284722E-13</v>
      </c>
      <c r="L22" s="23">
        <f t="shared" si="4"/>
        <v>3.6640502882992733E-2</v>
      </c>
    </row>
    <row r="23" spans="1:12" x14ac:dyDescent="0.35">
      <c r="A23" s="106"/>
      <c r="B23" s="106"/>
      <c r="C23" s="33" t="s">
        <v>62</v>
      </c>
      <c r="D23" s="13">
        <v>333</v>
      </c>
      <c r="E23" s="13">
        <v>2</v>
      </c>
      <c r="F23" s="11">
        <f t="shared" si="1"/>
        <v>6.006006006006006E-3</v>
      </c>
      <c r="G23" s="26" t="str">
        <f t="shared" si="2"/>
        <v>0-2%</v>
      </c>
      <c r="H23" s="23">
        <f t="shared" si="0"/>
        <v>2.1288904315631147E-2</v>
      </c>
      <c r="I23" s="31">
        <v>1.6486154564817293E-3</v>
      </c>
      <c r="J23" s="31">
        <v>2.1630714804841179E-2</v>
      </c>
      <c r="K23" s="23">
        <f t="shared" si="3"/>
        <v>4.3573905495242768E-3</v>
      </c>
      <c r="L23" s="23">
        <f t="shared" si="4"/>
        <v>1.5624708798835173E-2</v>
      </c>
    </row>
    <row r="24" spans="1:12" x14ac:dyDescent="0.35">
      <c r="A24" s="106"/>
      <c r="B24" s="106"/>
      <c r="C24" s="14" t="s">
        <v>41</v>
      </c>
      <c r="D24" s="15">
        <v>1521</v>
      </c>
      <c r="E24" s="15">
        <v>21</v>
      </c>
      <c r="F24" s="12">
        <f t="shared" si="1"/>
        <v>1.3806706114398421E-2</v>
      </c>
      <c r="G24" s="29" t="str">
        <f t="shared" si="2"/>
        <v>1-2%</v>
      </c>
      <c r="H24" s="23">
        <f t="shared" si="0"/>
        <v>2.1288904315631147E-2</v>
      </c>
      <c r="I24" s="31">
        <v>9.0480319740074283E-3</v>
      </c>
      <c r="J24" s="31">
        <v>2.1015056490940109E-2</v>
      </c>
      <c r="K24" s="23">
        <f t="shared" si="3"/>
        <v>4.7586741403909932E-3</v>
      </c>
      <c r="L24" s="23">
        <f t="shared" si="4"/>
        <v>7.2083503765416872E-3</v>
      </c>
    </row>
    <row r="25" spans="1:12" ht="15" customHeight="1" x14ac:dyDescent="0.35">
      <c r="A25" s="103" t="s">
        <v>32</v>
      </c>
      <c r="B25" s="103"/>
      <c r="C25" s="18"/>
      <c r="D25" s="19">
        <v>6389</v>
      </c>
      <c r="E25" s="19">
        <v>174</v>
      </c>
      <c r="F25" s="12">
        <f t="shared" si="1"/>
        <v>2.7234308968539678E-2</v>
      </c>
      <c r="G25" s="26" t="str">
        <f t="shared" si="2"/>
        <v>2-3%</v>
      </c>
      <c r="H25" s="23">
        <f t="shared" si="0"/>
        <v>2.1288904315631147E-2</v>
      </c>
      <c r="I25" s="31">
        <v>2.3518387161094164E-2</v>
      </c>
      <c r="J25" s="31">
        <v>3.1518398332176602E-2</v>
      </c>
      <c r="K25" s="23">
        <f t="shared" si="3"/>
        <v>3.7159218074455137E-3</v>
      </c>
      <c r="L25" s="23">
        <f t="shared" si="4"/>
        <v>4.284089363636924E-3</v>
      </c>
    </row>
    <row r="26" spans="1:12" x14ac:dyDescent="0.35">
      <c r="A26" s="113" t="s">
        <v>42</v>
      </c>
      <c r="B26" s="113"/>
      <c r="C26" s="8" t="s">
        <v>15</v>
      </c>
      <c r="D26" s="13">
        <v>6</v>
      </c>
      <c r="E26" s="13"/>
      <c r="F26" s="11">
        <f t="shared" si="1"/>
        <v>0</v>
      </c>
      <c r="G26" s="26" t="str">
        <f t="shared" si="2"/>
        <v>0-39%</v>
      </c>
      <c r="H26" s="23">
        <f t="shared" si="0"/>
        <v>2.1288904315631147E-2</v>
      </c>
      <c r="I26" s="31">
        <v>1.0161112168357063E-11</v>
      </c>
      <c r="J26" s="31">
        <v>0.39033332033246232</v>
      </c>
      <c r="K26" s="23">
        <f t="shared" si="3"/>
        <v>-1.0161112168357063E-11</v>
      </c>
      <c r="L26" s="23">
        <f t="shared" si="4"/>
        <v>0.39033332033246232</v>
      </c>
    </row>
    <row r="27" spans="1:12" x14ac:dyDescent="0.35">
      <c r="A27" s="113"/>
      <c r="B27" s="113"/>
      <c r="C27" s="8" t="s">
        <v>7</v>
      </c>
      <c r="D27" s="13">
        <v>90</v>
      </c>
      <c r="E27" s="13"/>
      <c r="F27" s="11">
        <f t="shared" si="1"/>
        <v>0</v>
      </c>
      <c r="G27" s="26" t="str">
        <f t="shared" si="2"/>
        <v>0-4%</v>
      </c>
      <c r="H27" s="23">
        <f t="shared" si="0"/>
        <v>2.1288904315631147E-2</v>
      </c>
      <c r="I27" s="31">
        <v>1.0656273482365396E-12</v>
      </c>
      <c r="J27" s="31">
        <v>4.0935465939404149E-2</v>
      </c>
      <c r="K27" s="23">
        <f t="shared" si="3"/>
        <v>-1.0656273482365396E-12</v>
      </c>
      <c r="L27" s="23">
        <f t="shared" si="4"/>
        <v>4.0935465939404149E-2</v>
      </c>
    </row>
    <row r="28" spans="1:12" x14ac:dyDescent="0.35">
      <c r="A28" s="113"/>
      <c r="B28" s="113"/>
      <c r="C28" s="8" t="s">
        <v>17</v>
      </c>
      <c r="D28" s="13">
        <v>1</v>
      </c>
      <c r="E28" s="13"/>
      <c r="F28" s="11">
        <f t="shared" si="1"/>
        <v>0</v>
      </c>
      <c r="G28" s="26" t="str">
        <f t="shared" si="2"/>
        <v>0-79%</v>
      </c>
      <c r="H28" s="23">
        <f t="shared" si="0"/>
        <v>2.1288904315631147E-2</v>
      </c>
      <c r="I28" s="31">
        <v>2.0654999780381003E-11</v>
      </c>
      <c r="J28" s="31">
        <v>0.79345001926555703</v>
      </c>
      <c r="K28" s="23">
        <f t="shared" si="3"/>
        <v>-2.0654999780381003E-11</v>
      </c>
      <c r="L28" s="23">
        <f t="shared" si="4"/>
        <v>0.79345001926555703</v>
      </c>
    </row>
    <row r="29" spans="1:12" x14ac:dyDescent="0.35">
      <c r="A29" s="113"/>
      <c r="B29" s="113"/>
      <c r="C29" s="8" t="s">
        <v>25</v>
      </c>
      <c r="D29" s="13">
        <v>1</v>
      </c>
      <c r="E29" s="13"/>
      <c r="F29" s="11">
        <f t="shared" si="1"/>
        <v>0</v>
      </c>
      <c r="G29" s="26" t="str">
        <f t="shared" si="2"/>
        <v>0-79%</v>
      </c>
      <c r="H29" s="23">
        <f t="shared" si="0"/>
        <v>2.1288904315631147E-2</v>
      </c>
      <c r="I29" s="31">
        <v>2.0654999780381003E-11</v>
      </c>
      <c r="J29" s="31">
        <v>0.79345001926555703</v>
      </c>
      <c r="K29" s="23">
        <f t="shared" si="3"/>
        <v>-2.0654999780381003E-11</v>
      </c>
      <c r="L29" s="23">
        <f t="shared" si="4"/>
        <v>0.79345001926555703</v>
      </c>
    </row>
    <row r="30" spans="1:12" x14ac:dyDescent="0.35">
      <c r="A30" s="113"/>
      <c r="B30" s="113"/>
      <c r="C30" s="8" t="s">
        <v>19</v>
      </c>
      <c r="D30" s="13">
        <v>46</v>
      </c>
      <c r="E30" s="13"/>
      <c r="F30" s="11">
        <f t="shared" si="1"/>
        <v>0</v>
      </c>
      <c r="G30" s="26" t="str">
        <f t="shared" si="2"/>
        <v>0-8%</v>
      </c>
      <c r="H30" s="23">
        <f t="shared" si="0"/>
        <v>2.1288904315631147E-2</v>
      </c>
      <c r="I30" s="31">
        <v>2.0063626141151621E-12</v>
      </c>
      <c r="J30" s="31">
        <v>7.7073273868318748E-2</v>
      </c>
      <c r="K30" s="23">
        <f t="shared" si="3"/>
        <v>-2.0063626141151621E-12</v>
      </c>
      <c r="L30" s="23">
        <f t="shared" si="4"/>
        <v>7.7073273868318748E-2</v>
      </c>
    </row>
    <row r="31" spans="1:12" x14ac:dyDescent="0.35">
      <c r="A31" s="113"/>
      <c r="B31" s="113"/>
      <c r="C31" s="8" t="s">
        <v>11</v>
      </c>
      <c r="D31" s="13">
        <v>10</v>
      </c>
      <c r="E31" s="13"/>
      <c r="F31" s="11">
        <f t="shared" si="1"/>
        <v>0</v>
      </c>
      <c r="G31" s="26" t="str">
        <f t="shared" si="2"/>
        <v>0-28%</v>
      </c>
      <c r="H31" s="23">
        <f t="shared" si="0"/>
        <v>2.1288904315631147E-2</v>
      </c>
      <c r="I31" s="31">
        <v>7.2246807514687289E-12</v>
      </c>
      <c r="J31" s="31">
        <v>0.27753198462317397</v>
      </c>
      <c r="K31" s="23">
        <f t="shared" si="3"/>
        <v>-7.2246807514687289E-12</v>
      </c>
      <c r="L31" s="23">
        <f t="shared" si="4"/>
        <v>0.27753198462317397</v>
      </c>
    </row>
    <row r="32" spans="1:12" x14ac:dyDescent="0.35">
      <c r="A32" s="113"/>
      <c r="B32" s="113"/>
      <c r="C32" s="8" t="s">
        <v>2</v>
      </c>
      <c r="D32" s="13">
        <v>316</v>
      </c>
      <c r="E32" s="13">
        <v>3</v>
      </c>
      <c r="F32" s="11">
        <f t="shared" si="1"/>
        <v>9.4936708860759497E-3</v>
      </c>
      <c r="G32" s="26" t="str">
        <f t="shared" si="2"/>
        <v>0-3%</v>
      </c>
      <c r="H32" s="23">
        <f t="shared" si="0"/>
        <v>2.1288904315631147E-2</v>
      </c>
      <c r="I32" s="31">
        <v>3.2338622059635588E-3</v>
      </c>
      <c r="J32" s="31">
        <v>2.753589390655032E-2</v>
      </c>
      <c r="K32" s="23">
        <f t="shared" si="3"/>
        <v>6.2598086801123904E-3</v>
      </c>
      <c r="L32" s="23">
        <f t="shared" si="4"/>
        <v>1.8042223020474368E-2</v>
      </c>
    </row>
    <row r="33" spans="1:12" x14ac:dyDescent="0.35">
      <c r="A33" s="113"/>
      <c r="B33" s="113"/>
      <c r="C33" s="8" t="s">
        <v>30</v>
      </c>
      <c r="D33" s="13">
        <v>1</v>
      </c>
      <c r="E33" s="13"/>
      <c r="F33" s="11">
        <f t="shared" si="1"/>
        <v>0</v>
      </c>
      <c r="G33" s="26" t="str">
        <f t="shared" si="2"/>
        <v>0-79%</v>
      </c>
      <c r="H33" s="23">
        <f t="shared" si="0"/>
        <v>2.1288904315631147E-2</v>
      </c>
      <c r="I33" s="31">
        <v>2.0654999780381003E-11</v>
      </c>
      <c r="J33" s="31">
        <v>0.79345001926555703</v>
      </c>
      <c r="K33" s="23">
        <f t="shared" si="3"/>
        <v>-2.0654999780381003E-11</v>
      </c>
      <c r="L33" s="23">
        <f t="shared" si="4"/>
        <v>0.79345001926555703</v>
      </c>
    </row>
    <row r="34" spans="1:12" x14ac:dyDescent="0.35">
      <c r="A34" s="113"/>
      <c r="B34" s="113"/>
      <c r="C34" s="8" t="s">
        <v>24</v>
      </c>
      <c r="D34" s="13">
        <v>43</v>
      </c>
      <c r="E34" s="13"/>
      <c r="F34" s="11">
        <f t="shared" si="1"/>
        <v>0</v>
      </c>
      <c r="G34" s="26" t="str">
        <f t="shared" si="2"/>
        <v>0-8%</v>
      </c>
      <c r="H34" s="23">
        <f t="shared" si="0"/>
        <v>2.1288904315631147E-2</v>
      </c>
      <c r="I34" s="31">
        <v>2.1348618112126694E-12</v>
      </c>
      <c r="J34" s="31">
        <v>8.2009497131292075E-2</v>
      </c>
      <c r="K34" s="23">
        <f t="shared" si="3"/>
        <v>-2.1348618112126694E-12</v>
      </c>
      <c r="L34" s="23">
        <f t="shared" si="4"/>
        <v>8.2009497131292075E-2</v>
      </c>
    </row>
    <row r="35" spans="1:12" x14ac:dyDescent="0.35">
      <c r="A35" s="113"/>
      <c r="B35" s="113"/>
      <c r="C35" s="8" t="s">
        <v>10</v>
      </c>
      <c r="D35" s="13">
        <v>23</v>
      </c>
      <c r="E35" s="13"/>
      <c r="F35" s="11">
        <f t="shared" si="1"/>
        <v>0</v>
      </c>
      <c r="G35" s="26" t="str">
        <f t="shared" si="2"/>
        <v>0-14%</v>
      </c>
      <c r="H35" s="23">
        <f t="shared" si="0"/>
        <v>2.1288904315631147E-2</v>
      </c>
      <c r="I35" s="31">
        <v>3.725582395904328E-12</v>
      </c>
      <c r="J35" s="31">
        <v>0.1431161198371691</v>
      </c>
      <c r="K35" s="23">
        <f t="shared" si="3"/>
        <v>-3.725582395904328E-12</v>
      </c>
      <c r="L35" s="23">
        <f t="shared" si="4"/>
        <v>0.1431161198371691</v>
      </c>
    </row>
    <row r="36" spans="1:12" x14ac:dyDescent="0.35">
      <c r="A36" s="113"/>
      <c r="B36" s="113"/>
      <c r="C36" s="8" t="s">
        <v>4</v>
      </c>
      <c r="D36" s="13">
        <v>165</v>
      </c>
      <c r="E36" s="13"/>
      <c r="F36" s="11">
        <f t="shared" si="1"/>
        <v>0</v>
      </c>
      <c r="G36" s="26" t="str">
        <f t="shared" si="2"/>
        <v>0-2%</v>
      </c>
      <c r="H36" s="23">
        <f t="shared" si="0"/>
        <v>2.1288904315631147E-2</v>
      </c>
      <c r="I36" s="31">
        <v>5.922716980948701E-13</v>
      </c>
      <c r="J36" s="31">
        <v>2.2751779000752443E-2</v>
      </c>
      <c r="K36" s="23">
        <f t="shared" si="3"/>
        <v>-5.922716980948701E-13</v>
      </c>
      <c r="L36" s="23">
        <f t="shared" si="4"/>
        <v>2.2751779000752443E-2</v>
      </c>
    </row>
    <row r="37" spans="1:12" x14ac:dyDescent="0.35">
      <c r="A37" s="113"/>
      <c r="B37" s="113"/>
      <c r="C37" s="8" t="s">
        <v>6</v>
      </c>
      <c r="D37" s="13">
        <v>47</v>
      </c>
      <c r="E37" s="13"/>
      <c r="F37" s="11">
        <f t="shared" si="1"/>
        <v>0</v>
      </c>
      <c r="G37" s="26" t="str">
        <f t="shared" si="2"/>
        <v>0-8%</v>
      </c>
      <c r="H37" s="23">
        <f t="shared" si="0"/>
        <v>2.1288904315631147E-2</v>
      </c>
      <c r="I37" s="31">
        <v>1.966899481525798E-12</v>
      </c>
      <c r="J37" s="31">
        <v>7.5557320169638398E-2</v>
      </c>
      <c r="K37" s="23">
        <f t="shared" si="3"/>
        <v>-1.966899481525798E-12</v>
      </c>
      <c r="L37" s="23">
        <f t="shared" si="4"/>
        <v>7.5557320169638398E-2</v>
      </c>
    </row>
    <row r="38" spans="1:12" x14ac:dyDescent="0.35">
      <c r="A38" s="113"/>
      <c r="B38" s="113"/>
      <c r="C38" s="8" t="s">
        <v>26</v>
      </c>
      <c r="D38" s="13">
        <v>5</v>
      </c>
      <c r="E38" s="13"/>
      <c r="F38" s="11">
        <f t="shared" si="1"/>
        <v>0</v>
      </c>
      <c r="G38" s="26" t="str">
        <f t="shared" si="2"/>
        <v>0-43%</v>
      </c>
      <c r="H38" s="23">
        <f t="shared" si="0"/>
        <v>2.1288904315631147E-2</v>
      </c>
      <c r="I38" s="31">
        <v>1.1310371620259502E-11</v>
      </c>
      <c r="J38" s="31">
        <v>0.43448146576692781</v>
      </c>
      <c r="K38" s="23">
        <f t="shared" si="3"/>
        <v>-1.1310371620259502E-11</v>
      </c>
      <c r="L38" s="23">
        <f t="shared" si="4"/>
        <v>0.43448146576692781</v>
      </c>
    </row>
    <row r="39" spans="1:12" x14ac:dyDescent="0.35">
      <c r="A39" s="113"/>
      <c r="B39" s="113"/>
      <c r="C39" s="8" t="s">
        <v>13</v>
      </c>
      <c r="D39" s="13">
        <v>69</v>
      </c>
      <c r="E39" s="13">
        <v>1</v>
      </c>
      <c r="F39" s="11">
        <f t="shared" si="1"/>
        <v>1.4492753623188406E-2</v>
      </c>
      <c r="G39" s="26" t="str">
        <f t="shared" si="2"/>
        <v>0-8%</v>
      </c>
      <c r="H39" s="23">
        <f t="shared" ref="H39:H57" si="5">$F$59</f>
        <v>2.1288904315631147E-2</v>
      </c>
      <c r="I39" s="31">
        <v>2.5629319483794757E-3</v>
      </c>
      <c r="J39" s="31">
        <v>7.7631020082483251E-2</v>
      </c>
      <c r="K39" s="23">
        <f t="shared" si="3"/>
        <v>1.1929821674808931E-2</v>
      </c>
      <c r="L39" s="23">
        <f t="shared" si="4"/>
        <v>6.3138266459294851E-2</v>
      </c>
    </row>
    <row r="40" spans="1:12" x14ac:dyDescent="0.35">
      <c r="A40" s="113"/>
      <c r="B40" s="113"/>
      <c r="C40" s="8" t="s">
        <v>22</v>
      </c>
      <c r="D40" s="13">
        <v>2</v>
      </c>
      <c r="E40" s="13"/>
      <c r="F40" s="11">
        <f t="shared" si="1"/>
        <v>0</v>
      </c>
      <c r="G40" s="26" t="str">
        <f t="shared" si="2"/>
        <v>0-66%</v>
      </c>
      <c r="H40" s="23">
        <f t="shared" si="5"/>
        <v>2.1288904315631147E-2</v>
      </c>
      <c r="I40" s="31">
        <v>1.7119058564123158E-11</v>
      </c>
      <c r="J40" s="31">
        <v>0.65761885702916056</v>
      </c>
      <c r="K40" s="23">
        <f t="shared" si="3"/>
        <v>-1.7119058564123158E-11</v>
      </c>
      <c r="L40" s="23">
        <f t="shared" si="4"/>
        <v>0.65761885702916056</v>
      </c>
    </row>
    <row r="41" spans="1:12" x14ac:dyDescent="0.35">
      <c r="A41" s="113"/>
      <c r="B41" s="113"/>
      <c r="C41" s="8" t="s">
        <v>12</v>
      </c>
      <c r="D41" s="13">
        <v>4</v>
      </c>
      <c r="E41" s="13"/>
      <c r="F41" s="11">
        <f t="shared" si="1"/>
        <v>0</v>
      </c>
      <c r="G41" s="26" t="str">
        <f t="shared" si="2"/>
        <v>0-49%</v>
      </c>
      <c r="H41" s="23">
        <f t="shared" si="5"/>
        <v>2.1288904315631147E-2</v>
      </c>
      <c r="I41" s="31">
        <v>1.2752755544863424E-11</v>
      </c>
      <c r="J41" s="31">
        <v>0.48988982039941581</v>
      </c>
      <c r="K41" s="23">
        <f t="shared" si="3"/>
        <v>-1.2752755544863424E-11</v>
      </c>
      <c r="L41" s="23">
        <f t="shared" si="4"/>
        <v>0.48988982039941581</v>
      </c>
    </row>
    <row r="42" spans="1:12" x14ac:dyDescent="0.35">
      <c r="A42" s="113"/>
      <c r="B42" s="113"/>
      <c r="C42" s="8" t="s">
        <v>3</v>
      </c>
      <c r="D42" s="13">
        <v>146</v>
      </c>
      <c r="E42" s="13">
        <v>4</v>
      </c>
      <c r="F42" s="11">
        <f t="shared" si="1"/>
        <v>2.7397260273972601E-2</v>
      </c>
      <c r="G42" s="26" t="str">
        <f t="shared" si="2"/>
        <v>1-7%</v>
      </c>
      <c r="H42" s="23">
        <f t="shared" si="5"/>
        <v>2.1288904315631147E-2</v>
      </c>
      <c r="I42" s="31">
        <v>1.0704742307553635E-2</v>
      </c>
      <c r="J42" s="31">
        <v>6.8321746953075357E-2</v>
      </c>
      <c r="K42" s="23">
        <f t="shared" si="3"/>
        <v>1.6692517966418966E-2</v>
      </c>
      <c r="L42" s="23">
        <f t="shared" si="4"/>
        <v>4.0924486679102756E-2</v>
      </c>
    </row>
    <row r="43" spans="1:12" x14ac:dyDescent="0.35">
      <c r="A43" s="113"/>
      <c r="B43" s="113"/>
      <c r="C43" s="8" t="s">
        <v>23</v>
      </c>
      <c r="D43" s="13">
        <v>2</v>
      </c>
      <c r="E43" s="13"/>
      <c r="F43" s="11">
        <f t="shared" si="1"/>
        <v>0</v>
      </c>
      <c r="G43" s="26" t="str">
        <f t="shared" si="2"/>
        <v>0-66%</v>
      </c>
      <c r="H43" s="23">
        <f t="shared" si="5"/>
        <v>2.1288904315631147E-2</v>
      </c>
      <c r="I43" s="31">
        <v>1.7119058564123158E-11</v>
      </c>
      <c r="J43" s="31">
        <v>0.65761885702916056</v>
      </c>
      <c r="K43" s="23">
        <f t="shared" si="3"/>
        <v>-1.7119058564123158E-11</v>
      </c>
      <c r="L43" s="23">
        <f t="shared" si="4"/>
        <v>0.65761885702916056</v>
      </c>
    </row>
    <row r="44" spans="1:12" x14ac:dyDescent="0.35">
      <c r="A44" s="113"/>
      <c r="B44" s="113"/>
      <c r="C44" s="8" t="s">
        <v>8</v>
      </c>
      <c r="D44" s="13">
        <v>73</v>
      </c>
      <c r="E44" s="13">
        <v>1</v>
      </c>
      <c r="F44" s="11">
        <f t="shared" si="1"/>
        <v>1.3698630136986301E-2</v>
      </c>
      <c r="G44" s="26" t="str">
        <f t="shared" si="2"/>
        <v>0-7%</v>
      </c>
      <c r="H44" s="23">
        <f t="shared" si="5"/>
        <v>2.1288904315631147E-2</v>
      </c>
      <c r="I44" s="31">
        <v>2.4222583689574311E-3</v>
      </c>
      <c r="J44" s="31">
        <v>7.3597178000087263E-2</v>
      </c>
      <c r="K44" s="23">
        <f t="shared" si="3"/>
        <v>1.127637176802887E-2</v>
      </c>
      <c r="L44" s="23">
        <f t="shared" si="4"/>
        <v>5.9898547863100962E-2</v>
      </c>
    </row>
    <row r="45" spans="1:12" x14ac:dyDescent="0.35">
      <c r="A45" s="113"/>
      <c r="B45" s="113"/>
      <c r="C45" s="8" t="s">
        <v>21</v>
      </c>
      <c r="D45" s="13">
        <v>2</v>
      </c>
      <c r="E45" s="13"/>
      <c r="F45" s="11">
        <f t="shared" si="1"/>
        <v>0</v>
      </c>
      <c r="G45" s="26" t="str">
        <f t="shared" si="2"/>
        <v>0-66%</v>
      </c>
      <c r="H45" s="23">
        <f t="shared" si="5"/>
        <v>2.1288904315631147E-2</v>
      </c>
      <c r="I45" s="31">
        <v>1.7119058564123158E-11</v>
      </c>
      <c r="J45" s="31">
        <v>0.65761885702916056</v>
      </c>
      <c r="K45" s="23">
        <f t="shared" si="3"/>
        <v>-1.7119058564123158E-11</v>
      </c>
      <c r="L45" s="23">
        <f t="shared" si="4"/>
        <v>0.65761885702916056</v>
      </c>
    </row>
    <row r="46" spans="1:12" x14ac:dyDescent="0.35">
      <c r="A46" s="113"/>
      <c r="B46" s="113"/>
      <c r="C46" s="8" t="s">
        <v>27</v>
      </c>
      <c r="D46" s="13">
        <v>6</v>
      </c>
      <c r="E46" s="13"/>
      <c r="F46" s="11">
        <f t="shared" si="1"/>
        <v>0</v>
      </c>
      <c r="G46" s="26" t="str">
        <f t="shared" si="2"/>
        <v>0-39%</v>
      </c>
      <c r="H46" s="23">
        <f t="shared" si="5"/>
        <v>2.1288904315631147E-2</v>
      </c>
      <c r="I46" s="31">
        <v>1.0161112168357063E-11</v>
      </c>
      <c r="J46" s="31">
        <v>0.39033332033246232</v>
      </c>
      <c r="K46" s="23">
        <f t="shared" si="3"/>
        <v>-1.0161112168357063E-11</v>
      </c>
      <c r="L46" s="23">
        <f t="shared" si="4"/>
        <v>0.39033332033246232</v>
      </c>
    </row>
    <row r="47" spans="1:12" x14ac:dyDescent="0.35">
      <c r="A47" s="113"/>
      <c r="B47" s="113"/>
      <c r="C47" s="8" t="s">
        <v>1</v>
      </c>
      <c r="D47" s="13">
        <v>77</v>
      </c>
      <c r="E47" s="13">
        <v>1</v>
      </c>
      <c r="F47" s="11">
        <f t="shared" si="1"/>
        <v>1.2987012987012988E-2</v>
      </c>
      <c r="G47" s="26" t="str">
        <f t="shared" si="2"/>
        <v>0-7%</v>
      </c>
      <c r="H47" s="23">
        <f t="shared" si="5"/>
        <v>2.1288904315631147E-2</v>
      </c>
      <c r="I47" s="31">
        <v>2.2962238400853364E-3</v>
      </c>
      <c r="J47" s="31">
        <v>6.9961803362668551E-2</v>
      </c>
      <c r="K47" s="23">
        <f t="shared" si="3"/>
        <v>1.0690789146927651E-2</v>
      </c>
      <c r="L47" s="23">
        <f t="shared" si="4"/>
        <v>5.697479037565556E-2</v>
      </c>
    </row>
    <row r="48" spans="1:12" x14ac:dyDescent="0.35">
      <c r="A48" s="113"/>
      <c r="B48" s="113"/>
      <c r="C48" s="8" t="s">
        <v>29</v>
      </c>
      <c r="D48" s="13">
        <v>21</v>
      </c>
      <c r="E48" s="13"/>
      <c r="F48" s="11">
        <f t="shared" si="1"/>
        <v>0</v>
      </c>
      <c r="G48" s="26" t="str">
        <f t="shared" si="2"/>
        <v>0-15%</v>
      </c>
      <c r="H48" s="23">
        <f t="shared" si="5"/>
        <v>2.1288904315631147E-2</v>
      </c>
      <c r="I48" s="31">
        <v>4.025531345376344E-12</v>
      </c>
      <c r="J48" s="31">
        <v>0.15463848741246736</v>
      </c>
      <c r="K48" s="23">
        <f t="shared" si="3"/>
        <v>-4.025531345376344E-12</v>
      </c>
      <c r="L48" s="23">
        <f t="shared" si="4"/>
        <v>0.15463848741246736</v>
      </c>
    </row>
    <row r="49" spans="1:12" x14ac:dyDescent="0.35">
      <c r="A49" s="113"/>
      <c r="B49" s="113"/>
      <c r="C49" s="8" t="s">
        <v>0</v>
      </c>
      <c r="D49" s="13">
        <v>548</v>
      </c>
      <c r="E49" s="13"/>
      <c r="F49" s="11">
        <f t="shared" si="1"/>
        <v>0</v>
      </c>
      <c r="G49" s="26" t="str">
        <f t="shared" si="2"/>
        <v>0-1%</v>
      </c>
      <c r="H49" s="23">
        <f t="shared" si="5"/>
        <v>2.1288904315631147E-2</v>
      </c>
      <c r="I49" s="31">
        <v>1.812114865708489E-13</v>
      </c>
      <c r="J49" s="31">
        <v>6.9611357559708504E-3</v>
      </c>
      <c r="K49" s="23">
        <f t="shared" si="3"/>
        <v>-1.812114865708489E-13</v>
      </c>
      <c r="L49" s="23">
        <f t="shared" si="4"/>
        <v>6.9611357559708504E-3</v>
      </c>
    </row>
    <row r="50" spans="1:12" x14ac:dyDescent="0.35">
      <c r="A50" s="113"/>
      <c r="B50" s="113"/>
      <c r="C50" s="8" t="s">
        <v>31</v>
      </c>
      <c r="D50" s="13">
        <v>1</v>
      </c>
      <c r="E50" s="13"/>
      <c r="F50" s="11">
        <f t="shared" si="1"/>
        <v>0</v>
      </c>
      <c r="G50" s="26" t="str">
        <f t="shared" si="2"/>
        <v>0-79%</v>
      </c>
      <c r="H50" s="23">
        <f t="shared" si="5"/>
        <v>2.1288904315631147E-2</v>
      </c>
      <c r="I50" s="31">
        <v>2.0654999780381003E-11</v>
      </c>
      <c r="J50" s="31">
        <v>0.79345001926555703</v>
      </c>
      <c r="K50" s="23">
        <f t="shared" si="3"/>
        <v>-2.0654999780381003E-11</v>
      </c>
      <c r="L50" s="23">
        <f t="shared" si="4"/>
        <v>0.79345001926555703</v>
      </c>
    </row>
    <row r="51" spans="1:12" x14ac:dyDescent="0.35">
      <c r="A51" s="113"/>
      <c r="B51" s="113"/>
      <c r="C51" s="8" t="s">
        <v>5</v>
      </c>
      <c r="D51" s="13">
        <v>186</v>
      </c>
      <c r="E51" s="13"/>
      <c r="F51" s="11">
        <f t="shared" si="1"/>
        <v>0</v>
      </c>
      <c r="G51" s="26" t="str">
        <f t="shared" si="2"/>
        <v>0-2%</v>
      </c>
      <c r="H51" s="23">
        <f t="shared" si="5"/>
        <v>2.1288904315631147E-2</v>
      </c>
      <c r="I51" s="31">
        <v>5.2675541540016899E-13</v>
      </c>
      <c r="J51" s="31">
        <v>2.0235008421277793E-2</v>
      </c>
      <c r="K51" s="23">
        <f t="shared" si="3"/>
        <v>-5.2675541540016899E-13</v>
      </c>
      <c r="L51" s="23">
        <f t="shared" si="4"/>
        <v>2.0235008421277793E-2</v>
      </c>
    </row>
    <row r="52" spans="1:12" x14ac:dyDescent="0.35">
      <c r="A52" s="113"/>
      <c r="B52" s="113"/>
      <c r="C52" s="8" t="s">
        <v>16</v>
      </c>
      <c r="D52" s="13">
        <v>173</v>
      </c>
      <c r="E52" s="13"/>
      <c r="F52" s="11">
        <f t="shared" si="1"/>
        <v>0</v>
      </c>
      <c r="G52" s="26" t="str">
        <f t="shared" si="2"/>
        <v>0-2%</v>
      </c>
      <c r="H52" s="23">
        <f t="shared" si="5"/>
        <v>2.1288904315631147E-2</v>
      </c>
      <c r="I52" s="31">
        <v>5.6547835430075332E-13</v>
      </c>
      <c r="J52" s="31">
        <v>2.1722528002172257E-2</v>
      </c>
      <c r="K52" s="23">
        <f t="shared" si="3"/>
        <v>-5.6547835430075332E-13</v>
      </c>
      <c r="L52" s="23">
        <f t="shared" si="4"/>
        <v>2.1722528002172257E-2</v>
      </c>
    </row>
    <row r="53" spans="1:12" x14ac:dyDescent="0.35">
      <c r="A53" s="113"/>
      <c r="B53" s="113"/>
      <c r="C53" s="8" t="s">
        <v>18</v>
      </c>
      <c r="D53" s="13">
        <v>21</v>
      </c>
      <c r="E53" s="13"/>
      <c r="F53" s="11">
        <f t="shared" si="1"/>
        <v>0</v>
      </c>
      <c r="G53" s="26" t="str">
        <f t="shared" si="2"/>
        <v>0-15%</v>
      </c>
      <c r="H53" s="23">
        <f t="shared" si="5"/>
        <v>2.1288904315631147E-2</v>
      </c>
      <c r="I53" s="31">
        <v>4.025531345376344E-12</v>
      </c>
      <c r="J53" s="31">
        <v>0.15463848741246736</v>
      </c>
      <c r="K53" s="23">
        <f t="shared" si="3"/>
        <v>-4.025531345376344E-12</v>
      </c>
      <c r="L53" s="23">
        <f t="shared" si="4"/>
        <v>0.15463848741246736</v>
      </c>
    </row>
    <row r="54" spans="1:12" x14ac:dyDescent="0.35">
      <c r="A54" s="113"/>
      <c r="B54" s="113"/>
      <c r="C54" s="8" t="s">
        <v>9</v>
      </c>
      <c r="D54" s="13">
        <v>110</v>
      </c>
      <c r="E54" s="13"/>
      <c r="F54" s="11">
        <f t="shared" si="1"/>
        <v>0</v>
      </c>
      <c r="G54" s="26" t="str">
        <f t="shared" si="2"/>
        <v>0-3%</v>
      </c>
      <c r="H54" s="23">
        <f t="shared" si="5"/>
        <v>2.1288904315631147E-2</v>
      </c>
      <c r="I54" s="31">
        <v>8.7841479747052504E-13</v>
      </c>
      <c r="J54" s="31">
        <v>3.3743802729940375E-2</v>
      </c>
      <c r="K54" s="23">
        <f t="shared" si="3"/>
        <v>-8.7841479747052504E-13</v>
      </c>
      <c r="L54" s="23">
        <f t="shared" si="4"/>
        <v>3.3743802729940375E-2</v>
      </c>
    </row>
    <row r="55" spans="1:12" x14ac:dyDescent="0.35">
      <c r="A55" s="113"/>
      <c r="B55" s="113"/>
      <c r="C55" s="8" t="s">
        <v>20</v>
      </c>
      <c r="D55" s="13">
        <v>4</v>
      </c>
      <c r="E55" s="13"/>
      <c r="F55" s="11">
        <f t="shared" si="1"/>
        <v>0</v>
      </c>
      <c r="G55" s="26" t="str">
        <f t="shared" si="2"/>
        <v>0-49%</v>
      </c>
      <c r="H55" s="23">
        <f t="shared" si="5"/>
        <v>2.1288904315631147E-2</v>
      </c>
      <c r="I55" s="31">
        <v>1.2752755544863424E-11</v>
      </c>
      <c r="J55" s="31">
        <v>0.48988982039941581</v>
      </c>
      <c r="K55" s="23">
        <f t="shared" si="3"/>
        <v>-1.2752755544863424E-11</v>
      </c>
      <c r="L55" s="23">
        <f t="shared" si="4"/>
        <v>0.48988982039941581</v>
      </c>
    </row>
    <row r="56" spans="1:12" x14ac:dyDescent="0.35">
      <c r="A56" s="113"/>
      <c r="B56" s="113"/>
      <c r="C56" s="8" t="s">
        <v>14</v>
      </c>
      <c r="D56" s="13">
        <v>54</v>
      </c>
      <c r="E56" s="13"/>
      <c r="F56" s="11">
        <f t="shared" si="1"/>
        <v>0</v>
      </c>
      <c r="G56" s="26" t="str">
        <f t="shared" si="2"/>
        <v>0-7%</v>
      </c>
      <c r="H56" s="23">
        <f t="shared" si="5"/>
        <v>2.1288904315631147E-2</v>
      </c>
      <c r="I56" s="31">
        <v>1.7288643356426379E-12</v>
      </c>
      <c r="J56" s="31">
        <v>6.6413335996553649E-2</v>
      </c>
      <c r="K56" s="23">
        <f t="shared" si="3"/>
        <v>-1.7288643356426379E-12</v>
      </c>
      <c r="L56" s="23">
        <f t="shared" si="4"/>
        <v>6.6413335996553649E-2</v>
      </c>
    </row>
    <row r="57" spans="1:12" x14ac:dyDescent="0.35">
      <c r="A57" s="113"/>
      <c r="B57" s="113"/>
      <c r="C57" s="8" t="s">
        <v>28</v>
      </c>
      <c r="D57" s="13">
        <v>1</v>
      </c>
      <c r="E57" s="13"/>
      <c r="F57" s="11">
        <f t="shared" si="1"/>
        <v>0</v>
      </c>
      <c r="G57" s="26" t="str">
        <f t="shared" si="2"/>
        <v>0-79%</v>
      </c>
      <c r="H57" s="23">
        <f t="shared" si="5"/>
        <v>2.1288904315631147E-2</v>
      </c>
      <c r="I57" s="31">
        <v>2.0654999780381003E-11</v>
      </c>
      <c r="J57" s="31">
        <v>0.79345001926555703</v>
      </c>
      <c r="K57" s="23">
        <f t="shared" si="3"/>
        <v>-2.0654999780381003E-11</v>
      </c>
      <c r="L57" s="23">
        <f t="shared" si="4"/>
        <v>0.79345001926555703</v>
      </c>
    </row>
    <row r="58" spans="1:12" x14ac:dyDescent="0.35">
      <c r="A58" s="103" t="s">
        <v>32</v>
      </c>
      <c r="B58" s="103"/>
      <c r="C58" s="20"/>
      <c r="D58" s="21">
        <v>2254</v>
      </c>
      <c r="E58" s="21">
        <v>10</v>
      </c>
      <c r="F58" s="12">
        <f t="shared" si="1"/>
        <v>4.4365572315882874E-3</v>
      </c>
      <c r="G58" s="29" t="str">
        <f t="shared" si="2"/>
        <v>0-1%</v>
      </c>
      <c r="I58" s="31">
        <v>2.411656753511046E-3</v>
      </c>
      <c r="J58" s="31">
        <v>8.1477398213825446E-3</v>
      </c>
      <c r="K58" s="23">
        <f t="shared" si="3"/>
        <v>2.0249004780772415E-3</v>
      </c>
      <c r="L58" s="23">
        <f t="shared" si="4"/>
        <v>3.7111825897942572E-3</v>
      </c>
    </row>
    <row r="59" spans="1:12" ht="15.5" x14ac:dyDescent="0.35">
      <c r="A59" s="104" t="s">
        <v>32</v>
      </c>
      <c r="B59" s="104"/>
      <c r="C59" s="16"/>
      <c r="D59" s="17">
        <v>8643</v>
      </c>
      <c r="E59" s="17">
        <v>184</v>
      </c>
      <c r="F59" s="12">
        <f t="shared" si="1"/>
        <v>2.1288904315631147E-2</v>
      </c>
      <c r="G59" s="29" t="str">
        <f t="shared" si="2"/>
        <v>2-2%</v>
      </c>
      <c r="I59" s="31">
        <v>1.8451709902201133E-2</v>
      </c>
      <c r="J59" s="31">
        <v>2.4551442826398442E-2</v>
      </c>
      <c r="K59" s="23">
        <f t="shared" si="3"/>
        <v>2.8371944134300137E-3</v>
      </c>
      <c r="L59" s="23">
        <f t="shared" si="4"/>
        <v>3.2625385107672954E-3</v>
      </c>
    </row>
    <row r="60" spans="1:12" x14ac:dyDescent="0.35">
      <c r="B60" s="22" t="s">
        <v>44</v>
      </c>
      <c r="D60" s="1"/>
      <c r="E60" s="1"/>
      <c r="G60" s="1"/>
      <c r="I60" s="27"/>
      <c r="J60" s="28"/>
      <c r="K60" s="25"/>
      <c r="L60" s="25"/>
    </row>
    <row r="61" spans="1:12" x14ac:dyDescent="0.35">
      <c r="B61" s="1"/>
      <c r="C61" s="1"/>
      <c r="D61" s="1"/>
      <c r="E61" s="1"/>
    </row>
    <row r="62" spans="1:12" ht="15" customHeight="1" x14ac:dyDescent="0.35">
      <c r="A62" s="106" t="s">
        <v>34</v>
      </c>
      <c r="B62" s="106"/>
      <c r="C62" s="106" t="s">
        <v>35</v>
      </c>
      <c r="D62" s="105" t="s">
        <v>65</v>
      </c>
      <c r="E62" s="105" t="s">
        <v>68</v>
      </c>
      <c r="F62" s="105" t="s">
        <v>71</v>
      </c>
      <c r="G62" s="105" t="s">
        <v>69</v>
      </c>
      <c r="H62" s="105" t="s">
        <v>70</v>
      </c>
    </row>
    <row r="63" spans="1:12" x14ac:dyDescent="0.35">
      <c r="A63" s="106"/>
      <c r="B63" s="106"/>
      <c r="C63" s="106"/>
      <c r="D63" s="105"/>
      <c r="E63" s="105"/>
      <c r="F63" s="105"/>
      <c r="G63" s="105"/>
      <c r="H63" s="105"/>
    </row>
    <row r="64" spans="1:12" x14ac:dyDescent="0.35">
      <c r="A64" s="106"/>
      <c r="B64" s="106"/>
      <c r="C64" s="106"/>
      <c r="D64" s="105"/>
      <c r="E64" s="105"/>
      <c r="F64" s="105"/>
      <c r="G64" s="105"/>
      <c r="H64" s="105"/>
    </row>
    <row r="65" spans="1:10" ht="27" customHeight="1" x14ac:dyDescent="0.35">
      <c r="A65" s="106"/>
      <c r="B65" s="106"/>
      <c r="C65" s="106"/>
      <c r="D65" s="105"/>
      <c r="E65" s="105"/>
      <c r="F65" s="105"/>
      <c r="G65" s="105"/>
      <c r="H65" s="105"/>
    </row>
    <row r="66" spans="1:10" x14ac:dyDescent="0.35">
      <c r="A66" s="106" t="s">
        <v>36</v>
      </c>
      <c r="B66" s="106"/>
      <c r="C66" s="32" t="s">
        <v>50</v>
      </c>
      <c r="D66" s="13">
        <v>3272</v>
      </c>
      <c r="E66" s="13">
        <v>2552</v>
      </c>
      <c r="F66" s="11">
        <f>E66/D66</f>
        <v>0.77995110024449876</v>
      </c>
      <c r="G66" s="13">
        <v>2323</v>
      </c>
      <c r="H66" s="11">
        <f>G66/D66</f>
        <v>0.70996332518337413</v>
      </c>
      <c r="I66" s="24">
        <f t="shared" ref="I66:I97" si="6">$F$118</f>
        <v>0.74777276408654403</v>
      </c>
      <c r="J66" s="24">
        <f t="shared" ref="J66:J97" si="7">$H$118</f>
        <v>0.68344324887191943</v>
      </c>
    </row>
    <row r="67" spans="1:10" x14ac:dyDescent="0.35">
      <c r="A67" s="106"/>
      <c r="B67" s="106"/>
      <c r="C67" s="33" t="s">
        <v>52</v>
      </c>
      <c r="D67" s="13">
        <v>1072</v>
      </c>
      <c r="E67" s="13">
        <v>784</v>
      </c>
      <c r="F67" s="11">
        <f t="shared" ref="F67:F69" si="8">E67/D67</f>
        <v>0.73134328358208955</v>
      </c>
      <c r="G67" s="13">
        <v>711</v>
      </c>
      <c r="H67" s="11">
        <f t="shared" ref="H67:H68" si="9">G67/D67</f>
        <v>0.66324626865671643</v>
      </c>
      <c r="I67" s="24">
        <f t="shared" si="6"/>
        <v>0.74777276408654403</v>
      </c>
      <c r="J67" s="24">
        <f t="shared" si="7"/>
        <v>0.68344324887191943</v>
      </c>
    </row>
    <row r="68" spans="1:10" x14ac:dyDescent="0.35">
      <c r="A68" s="106"/>
      <c r="B68" s="106"/>
      <c r="C68" s="33" t="s">
        <v>51</v>
      </c>
      <c r="D68" s="13">
        <v>4</v>
      </c>
      <c r="E68" s="13">
        <v>2</v>
      </c>
      <c r="F68" s="11">
        <f t="shared" si="8"/>
        <v>0.5</v>
      </c>
      <c r="G68" s="13">
        <v>2</v>
      </c>
      <c r="H68" s="11">
        <f t="shared" si="9"/>
        <v>0.5</v>
      </c>
      <c r="I68" s="24">
        <f t="shared" si="6"/>
        <v>0.74777276408654403</v>
      </c>
      <c r="J68" s="24">
        <f t="shared" si="7"/>
        <v>0.68344324887191943</v>
      </c>
    </row>
    <row r="69" spans="1:10" x14ac:dyDescent="0.35">
      <c r="A69" s="106"/>
      <c r="B69" s="106"/>
      <c r="C69" s="14" t="s">
        <v>37</v>
      </c>
      <c r="D69" s="15">
        <v>4348</v>
      </c>
      <c r="E69" s="15">
        <v>3338</v>
      </c>
      <c r="F69" s="12">
        <f t="shared" si="8"/>
        <v>0.7677092916283349</v>
      </c>
      <c r="G69" s="15">
        <v>3036</v>
      </c>
      <c r="H69" s="12">
        <f>G69/D69</f>
        <v>0.69825206991720334</v>
      </c>
      <c r="I69" s="24">
        <f t="shared" si="6"/>
        <v>0.74777276408654403</v>
      </c>
      <c r="J69" s="24">
        <f t="shared" si="7"/>
        <v>0.68344324887191943</v>
      </c>
    </row>
    <row r="70" spans="1:10" x14ac:dyDescent="0.35">
      <c r="A70" s="106" t="s">
        <v>38</v>
      </c>
      <c r="B70" s="106"/>
      <c r="C70" s="33" t="s">
        <v>53</v>
      </c>
      <c r="D70" s="13">
        <v>103</v>
      </c>
      <c r="E70" s="13">
        <v>78</v>
      </c>
      <c r="F70" s="11">
        <f t="shared" ref="F70" si="10">E70/D70</f>
        <v>0.75728155339805825</v>
      </c>
      <c r="G70" s="13">
        <v>71</v>
      </c>
      <c r="H70" s="11">
        <f>G70/D70</f>
        <v>0.68932038834951459</v>
      </c>
      <c r="I70" s="24">
        <f t="shared" si="6"/>
        <v>0.74777276408654403</v>
      </c>
      <c r="J70" s="24">
        <f t="shared" si="7"/>
        <v>0.68344324887191943</v>
      </c>
    </row>
    <row r="71" spans="1:10" x14ac:dyDescent="0.35">
      <c r="A71" s="106"/>
      <c r="B71" s="106"/>
      <c r="C71" s="33" t="s">
        <v>54</v>
      </c>
      <c r="D71" s="13">
        <v>417</v>
      </c>
      <c r="E71" s="13">
        <v>310</v>
      </c>
      <c r="F71" s="11">
        <f t="shared" ref="F71:F72" si="11">E71/D71</f>
        <v>0.74340527577937654</v>
      </c>
      <c r="G71" s="13">
        <v>288</v>
      </c>
      <c r="H71" s="11">
        <f>G71/D71</f>
        <v>0.69064748201438853</v>
      </c>
      <c r="I71" s="24">
        <f t="shared" si="6"/>
        <v>0.74777276408654403</v>
      </c>
      <c r="J71" s="24">
        <f t="shared" si="7"/>
        <v>0.68344324887191943</v>
      </c>
    </row>
    <row r="72" spans="1:10" x14ac:dyDescent="0.35">
      <c r="A72" s="106"/>
      <c r="B72" s="106"/>
      <c r="C72" s="14" t="s">
        <v>39</v>
      </c>
      <c r="D72" s="15">
        <v>520</v>
      </c>
      <c r="E72" s="15">
        <v>388</v>
      </c>
      <c r="F72" s="12">
        <f t="shared" si="11"/>
        <v>0.74615384615384617</v>
      </c>
      <c r="G72" s="15">
        <v>359</v>
      </c>
      <c r="H72" s="12">
        <f>G72/D72</f>
        <v>0.69038461538461537</v>
      </c>
      <c r="I72" s="24">
        <f t="shared" si="6"/>
        <v>0.74777276408654403</v>
      </c>
      <c r="J72" s="24">
        <f t="shared" si="7"/>
        <v>0.68344324887191943</v>
      </c>
    </row>
    <row r="73" spans="1:10" x14ac:dyDescent="0.35">
      <c r="A73" s="106" t="s">
        <v>40</v>
      </c>
      <c r="B73" s="106"/>
      <c r="C73" s="33" t="s">
        <v>55</v>
      </c>
      <c r="D73" s="13">
        <v>15</v>
      </c>
      <c r="E73" s="13">
        <v>12</v>
      </c>
      <c r="F73" s="11">
        <f t="shared" ref="F73:F79" si="12">E73/D73</f>
        <v>0.8</v>
      </c>
      <c r="G73" s="13">
        <v>10</v>
      </c>
      <c r="H73" s="11">
        <f>G73/D73</f>
        <v>0.66666666666666663</v>
      </c>
      <c r="I73" s="24">
        <f t="shared" si="6"/>
        <v>0.74777276408654403</v>
      </c>
      <c r="J73" s="24">
        <f t="shared" si="7"/>
        <v>0.68344324887191943</v>
      </c>
    </row>
    <row r="74" spans="1:10" x14ac:dyDescent="0.35">
      <c r="A74" s="106"/>
      <c r="B74" s="106"/>
      <c r="C74" s="33" t="s">
        <v>56</v>
      </c>
      <c r="D74" s="13">
        <v>88</v>
      </c>
      <c r="E74" s="13">
        <v>66</v>
      </c>
      <c r="F74" s="11">
        <f t="shared" si="12"/>
        <v>0.75</v>
      </c>
      <c r="G74" s="13">
        <v>60</v>
      </c>
      <c r="H74" s="11">
        <f t="shared" ref="H74:H82" si="13">G74/D74</f>
        <v>0.68181818181818177</v>
      </c>
      <c r="I74" s="24">
        <f t="shared" si="6"/>
        <v>0.74777276408654403</v>
      </c>
      <c r="J74" s="24">
        <f t="shared" si="7"/>
        <v>0.68344324887191943</v>
      </c>
    </row>
    <row r="75" spans="1:10" x14ac:dyDescent="0.35">
      <c r="A75" s="106"/>
      <c r="B75" s="106"/>
      <c r="C75" s="33" t="s">
        <v>57</v>
      </c>
      <c r="D75" s="13">
        <v>134</v>
      </c>
      <c r="E75" s="13">
        <v>114</v>
      </c>
      <c r="F75" s="11">
        <f t="shared" si="12"/>
        <v>0.85074626865671643</v>
      </c>
      <c r="G75" s="13">
        <v>106</v>
      </c>
      <c r="H75" s="11">
        <f t="shared" si="13"/>
        <v>0.79104477611940294</v>
      </c>
      <c r="I75" s="24">
        <f t="shared" si="6"/>
        <v>0.74777276408654403</v>
      </c>
      <c r="J75" s="24">
        <f t="shared" si="7"/>
        <v>0.68344324887191943</v>
      </c>
    </row>
    <row r="76" spans="1:10" x14ac:dyDescent="0.35">
      <c r="A76" s="106"/>
      <c r="B76" s="106"/>
      <c r="C76" s="33" t="s">
        <v>58</v>
      </c>
      <c r="D76" s="13">
        <v>141</v>
      </c>
      <c r="E76" s="13">
        <v>118</v>
      </c>
      <c r="F76" s="11">
        <f t="shared" si="12"/>
        <v>0.83687943262411346</v>
      </c>
      <c r="G76" s="13">
        <v>112</v>
      </c>
      <c r="H76" s="11">
        <f t="shared" si="13"/>
        <v>0.79432624113475181</v>
      </c>
      <c r="I76" s="24">
        <f t="shared" si="6"/>
        <v>0.74777276408654403</v>
      </c>
      <c r="J76" s="24">
        <f t="shared" si="7"/>
        <v>0.68344324887191943</v>
      </c>
    </row>
    <row r="77" spans="1:10" x14ac:dyDescent="0.35">
      <c r="A77" s="106"/>
      <c r="B77" s="106"/>
      <c r="C77" s="33" t="s">
        <v>59</v>
      </c>
      <c r="D77" s="13">
        <v>139</v>
      </c>
      <c r="E77" s="13">
        <v>107</v>
      </c>
      <c r="F77" s="11">
        <f t="shared" si="12"/>
        <v>0.76978417266187049</v>
      </c>
      <c r="G77" s="13">
        <v>101</v>
      </c>
      <c r="H77" s="11">
        <f t="shared" si="13"/>
        <v>0.72661870503597126</v>
      </c>
      <c r="I77" s="24">
        <f t="shared" si="6"/>
        <v>0.74777276408654403</v>
      </c>
      <c r="J77" s="24">
        <f t="shared" si="7"/>
        <v>0.68344324887191943</v>
      </c>
    </row>
    <row r="78" spans="1:10" x14ac:dyDescent="0.35">
      <c r="A78" s="106"/>
      <c r="B78" s="106"/>
      <c r="C78" s="13" t="s">
        <v>63</v>
      </c>
      <c r="D78" s="13">
        <v>282</v>
      </c>
      <c r="E78" s="13">
        <v>143</v>
      </c>
      <c r="F78" s="11">
        <f t="shared" si="12"/>
        <v>0.50709219858156029</v>
      </c>
      <c r="G78" s="13">
        <v>119</v>
      </c>
      <c r="H78" s="11">
        <f t="shared" si="13"/>
        <v>0.42198581560283688</v>
      </c>
      <c r="I78" s="24">
        <f t="shared" si="6"/>
        <v>0.74777276408654403</v>
      </c>
      <c r="J78" s="24">
        <f t="shared" si="7"/>
        <v>0.68344324887191943</v>
      </c>
    </row>
    <row r="79" spans="1:10" x14ac:dyDescent="0.35">
      <c r="A79" s="106"/>
      <c r="B79" s="106"/>
      <c r="C79" s="13" t="s">
        <v>64</v>
      </c>
      <c r="D79" s="13">
        <v>109</v>
      </c>
      <c r="E79" s="13">
        <v>75</v>
      </c>
      <c r="F79" s="11">
        <f t="shared" si="12"/>
        <v>0.68807339449541283</v>
      </c>
      <c r="G79" s="13">
        <v>74</v>
      </c>
      <c r="H79" s="11">
        <f t="shared" si="13"/>
        <v>0.67889908256880738</v>
      </c>
      <c r="I79" s="24">
        <f t="shared" si="6"/>
        <v>0.74777276408654403</v>
      </c>
      <c r="J79" s="24">
        <f t="shared" si="7"/>
        <v>0.68344324887191943</v>
      </c>
    </row>
    <row r="80" spans="1:10" x14ac:dyDescent="0.35">
      <c r="A80" s="106"/>
      <c r="B80" s="106"/>
      <c r="C80" s="33" t="s">
        <v>60</v>
      </c>
      <c r="D80" s="13">
        <v>179</v>
      </c>
      <c r="E80" s="13">
        <v>138</v>
      </c>
      <c r="F80" s="11">
        <f t="shared" ref="F80:F118" si="14">E80/D80</f>
        <v>0.77094972067039103</v>
      </c>
      <c r="G80" s="13">
        <v>126</v>
      </c>
      <c r="H80" s="11">
        <f t="shared" si="13"/>
        <v>0.7039106145251397</v>
      </c>
      <c r="I80" s="24">
        <f t="shared" si="6"/>
        <v>0.74777276408654403</v>
      </c>
      <c r="J80" s="24">
        <f t="shared" si="7"/>
        <v>0.68344324887191943</v>
      </c>
    </row>
    <row r="81" spans="1:10" x14ac:dyDescent="0.35">
      <c r="A81" s="106"/>
      <c r="B81" s="106"/>
      <c r="C81" s="33" t="s">
        <v>61</v>
      </c>
      <c r="D81" s="13">
        <v>101</v>
      </c>
      <c r="E81" s="13">
        <v>78</v>
      </c>
      <c r="F81" s="11">
        <f t="shared" si="14"/>
        <v>0.7722772277227723</v>
      </c>
      <c r="G81" s="13">
        <v>72</v>
      </c>
      <c r="H81" s="11">
        <f t="shared" si="13"/>
        <v>0.71287128712871284</v>
      </c>
      <c r="I81" s="24">
        <f t="shared" si="6"/>
        <v>0.74777276408654403</v>
      </c>
      <c r="J81" s="24">
        <f t="shared" si="7"/>
        <v>0.68344324887191943</v>
      </c>
    </row>
    <row r="82" spans="1:10" x14ac:dyDescent="0.35">
      <c r="A82" s="106"/>
      <c r="B82" s="106"/>
      <c r="C82" s="33" t="s">
        <v>62</v>
      </c>
      <c r="D82" s="13">
        <v>333</v>
      </c>
      <c r="E82" s="13">
        <v>244</v>
      </c>
      <c r="F82" s="11">
        <f t="shared" si="14"/>
        <v>0.73273273273273276</v>
      </c>
      <c r="G82" s="13">
        <v>218</v>
      </c>
      <c r="H82" s="11">
        <f t="shared" si="13"/>
        <v>0.65465465465465467</v>
      </c>
      <c r="I82" s="24">
        <f t="shared" si="6"/>
        <v>0.74777276408654403</v>
      </c>
      <c r="J82" s="24">
        <f t="shared" si="7"/>
        <v>0.68344324887191943</v>
      </c>
    </row>
    <row r="83" spans="1:10" x14ac:dyDescent="0.35">
      <c r="A83" s="106"/>
      <c r="B83" s="106"/>
      <c r="C83" s="14" t="s">
        <v>41</v>
      </c>
      <c r="D83" s="15">
        <v>1521</v>
      </c>
      <c r="E83" s="15">
        <v>1095</v>
      </c>
      <c r="F83" s="12">
        <f t="shared" si="14"/>
        <v>0.71992110453648916</v>
      </c>
      <c r="G83" s="15">
        <v>998</v>
      </c>
      <c r="H83" s="12">
        <f>G83/D83</f>
        <v>0.6561472715318869</v>
      </c>
      <c r="I83" s="24">
        <f t="shared" si="6"/>
        <v>0.74777276408654403</v>
      </c>
      <c r="J83" s="24">
        <f t="shared" si="7"/>
        <v>0.68344324887191943</v>
      </c>
    </row>
    <row r="84" spans="1:10" x14ac:dyDescent="0.35">
      <c r="A84" s="103" t="s">
        <v>32</v>
      </c>
      <c r="B84" s="103"/>
      <c r="C84" s="18"/>
      <c r="D84" s="19">
        <v>6389</v>
      </c>
      <c r="E84" s="19">
        <v>4821</v>
      </c>
      <c r="F84" s="12">
        <f t="shared" si="14"/>
        <v>0.75457818124902176</v>
      </c>
      <c r="G84" s="19">
        <v>4393</v>
      </c>
      <c r="H84" s="12">
        <f>G84/D84</f>
        <v>0.68758804194709655</v>
      </c>
      <c r="I84" s="24">
        <f t="shared" si="6"/>
        <v>0.74777276408654403</v>
      </c>
      <c r="J84" s="24">
        <f t="shared" si="7"/>
        <v>0.68344324887191943</v>
      </c>
    </row>
    <row r="85" spans="1:10" ht="15" customHeight="1" x14ac:dyDescent="0.35">
      <c r="A85" s="113" t="s">
        <v>42</v>
      </c>
      <c r="B85" s="113"/>
      <c r="C85" s="8" t="s">
        <v>15</v>
      </c>
      <c r="D85" s="13">
        <v>6</v>
      </c>
      <c r="E85" s="13">
        <v>3</v>
      </c>
      <c r="F85" s="11">
        <f t="shared" si="14"/>
        <v>0.5</v>
      </c>
      <c r="G85" s="9">
        <v>2</v>
      </c>
      <c r="H85" s="11">
        <f>G85/D85</f>
        <v>0.33333333333333331</v>
      </c>
      <c r="I85" s="24">
        <f t="shared" si="6"/>
        <v>0.74777276408654403</v>
      </c>
      <c r="J85" s="24">
        <f t="shared" si="7"/>
        <v>0.68344324887191943</v>
      </c>
    </row>
    <row r="86" spans="1:10" x14ac:dyDescent="0.35">
      <c r="A86" s="113"/>
      <c r="B86" s="113"/>
      <c r="C86" s="8" t="s">
        <v>7</v>
      </c>
      <c r="D86" s="13">
        <v>90</v>
      </c>
      <c r="E86" s="13">
        <v>80</v>
      </c>
      <c r="F86" s="11">
        <f t="shared" si="14"/>
        <v>0.88888888888888884</v>
      </c>
      <c r="G86" s="9">
        <v>80</v>
      </c>
      <c r="H86" s="11">
        <f t="shared" ref="H86:H116" si="15">G86/D86</f>
        <v>0.88888888888888884</v>
      </c>
      <c r="I86" s="24">
        <f t="shared" si="6"/>
        <v>0.74777276408654403</v>
      </c>
      <c r="J86" s="24">
        <f t="shared" si="7"/>
        <v>0.68344324887191943</v>
      </c>
    </row>
    <row r="87" spans="1:10" x14ac:dyDescent="0.35">
      <c r="A87" s="113"/>
      <c r="B87" s="113"/>
      <c r="C87" s="8" t="s">
        <v>17</v>
      </c>
      <c r="D87" s="13">
        <v>1</v>
      </c>
      <c r="E87" s="13">
        <v>0</v>
      </c>
      <c r="F87" s="11">
        <f t="shared" si="14"/>
        <v>0</v>
      </c>
      <c r="G87" s="9">
        <v>0</v>
      </c>
      <c r="H87" s="11">
        <f t="shared" si="15"/>
        <v>0</v>
      </c>
      <c r="I87" s="24">
        <f t="shared" si="6"/>
        <v>0.74777276408654403</v>
      </c>
      <c r="J87" s="24">
        <f t="shared" si="7"/>
        <v>0.68344324887191943</v>
      </c>
    </row>
    <row r="88" spans="1:10" x14ac:dyDescent="0.35">
      <c r="A88" s="113"/>
      <c r="B88" s="113"/>
      <c r="C88" s="8" t="s">
        <v>25</v>
      </c>
      <c r="D88" s="13">
        <v>1</v>
      </c>
      <c r="E88" s="13">
        <v>1</v>
      </c>
      <c r="F88" s="11">
        <f t="shared" si="14"/>
        <v>1</v>
      </c>
      <c r="G88" s="9">
        <v>1</v>
      </c>
      <c r="H88" s="11">
        <f t="shared" si="15"/>
        <v>1</v>
      </c>
      <c r="I88" s="24">
        <f t="shared" si="6"/>
        <v>0.74777276408654403</v>
      </c>
      <c r="J88" s="24">
        <f t="shared" si="7"/>
        <v>0.68344324887191943</v>
      </c>
    </row>
    <row r="89" spans="1:10" x14ac:dyDescent="0.35">
      <c r="A89" s="113"/>
      <c r="B89" s="113"/>
      <c r="C89" s="8" t="s">
        <v>19</v>
      </c>
      <c r="D89" s="13">
        <v>46</v>
      </c>
      <c r="E89" s="13">
        <v>38</v>
      </c>
      <c r="F89" s="11">
        <f t="shared" si="14"/>
        <v>0.82608695652173914</v>
      </c>
      <c r="G89" s="9">
        <v>38</v>
      </c>
      <c r="H89" s="11">
        <f t="shared" si="15"/>
        <v>0.82608695652173914</v>
      </c>
      <c r="I89" s="24">
        <f t="shared" si="6"/>
        <v>0.74777276408654403</v>
      </c>
      <c r="J89" s="24">
        <f t="shared" si="7"/>
        <v>0.68344324887191943</v>
      </c>
    </row>
    <row r="90" spans="1:10" x14ac:dyDescent="0.35">
      <c r="A90" s="113"/>
      <c r="B90" s="113"/>
      <c r="C90" s="8" t="s">
        <v>11</v>
      </c>
      <c r="D90" s="13">
        <v>10</v>
      </c>
      <c r="E90" s="13">
        <v>5</v>
      </c>
      <c r="F90" s="11">
        <f t="shared" si="14"/>
        <v>0.5</v>
      </c>
      <c r="G90" s="9">
        <v>4</v>
      </c>
      <c r="H90" s="11">
        <f t="shared" si="15"/>
        <v>0.4</v>
      </c>
      <c r="I90" s="24">
        <f t="shared" si="6"/>
        <v>0.74777276408654403</v>
      </c>
      <c r="J90" s="24">
        <f t="shared" si="7"/>
        <v>0.68344324887191943</v>
      </c>
    </row>
    <row r="91" spans="1:10" x14ac:dyDescent="0.35">
      <c r="A91" s="113"/>
      <c r="B91" s="113"/>
      <c r="C91" s="8" t="s">
        <v>2</v>
      </c>
      <c r="D91" s="13">
        <v>316</v>
      </c>
      <c r="E91" s="13">
        <v>239</v>
      </c>
      <c r="F91" s="11">
        <f t="shared" si="14"/>
        <v>0.75632911392405067</v>
      </c>
      <c r="G91" s="9">
        <v>215</v>
      </c>
      <c r="H91" s="11">
        <f t="shared" si="15"/>
        <v>0.680379746835443</v>
      </c>
      <c r="I91" s="24">
        <f t="shared" si="6"/>
        <v>0.74777276408654403</v>
      </c>
      <c r="J91" s="24">
        <f t="shared" si="7"/>
        <v>0.68344324887191943</v>
      </c>
    </row>
    <row r="92" spans="1:10" x14ac:dyDescent="0.35">
      <c r="A92" s="113"/>
      <c r="B92" s="113"/>
      <c r="C92" s="8" t="s">
        <v>30</v>
      </c>
      <c r="D92" s="13">
        <v>1</v>
      </c>
      <c r="E92" s="13">
        <v>1</v>
      </c>
      <c r="F92" s="11">
        <f t="shared" si="14"/>
        <v>1</v>
      </c>
      <c r="G92" s="9">
        <v>1</v>
      </c>
      <c r="H92" s="11">
        <f t="shared" si="15"/>
        <v>1</v>
      </c>
      <c r="I92" s="24">
        <f t="shared" si="6"/>
        <v>0.74777276408654403</v>
      </c>
      <c r="J92" s="24">
        <f t="shared" si="7"/>
        <v>0.68344324887191943</v>
      </c>
    </row>
    <row r="93" spans="1:10" x14ac:dyDescent="0.35">
      <c r="A93" s="113"/>
      <c r="B93" s="113"/>
      <c r="C93" s="8" t="s">
        <v>24</v>
      </c>
      <c r="D93" s="13">
        <v>43</v>
      </c>
      <c r="E93" s="13">
        <v>36</v>
      </c>
      <c r="F93" s="11">
        <f t="shared" si="14"/>
        <v>0.83720930232558144</v>
      </c>
      <c r="G93" s="9">
        <v>34</v>
      </c>
      <c r="H93" s="11">
        <f t="shared" si="15"/>
        <v>0.79069767441860461</v>
      </c>
      <c r="I93" s="24">
        <f t="shared" si="6"/>
        <v>0.74777276408654403</v>
      </c>
      <c r="J93" s="24">
        <f t="shared" si="7"/>
        <v>0.68344324887191943</v>
      </c>
    </row>
    <row r="94" spans="1:10" x14ac:dyDescent="0.35">
      <c r="A94" s="113"/>
      <c r="B94" s="113"/>
      <c r="C94" s="8" t="s">
        <v>10</v>
      </c>
      <c r="D94" s="13">
        <v>23</v>
      </c>
      <c r="E94" s="13">
        <v>13</v>
      </c>
      <c r="F94" s="11">
        <f t="shared" si="14"/>
        <v>0.56521739130434778</v>
      </c>
      <c r="G94" s="9">
        <v>13</v>
      </c>
      <c r="H94" s="11">
        <f t="shared" si="15"/>
        <v>0.56521739130434778</v>
      </c>
      <c r="I94" s="24">
        <f t="shared" si="6"/>
        <v>0.74777276408654403</v>
      </c>
      <c r="J94" s="24">
        <f t="shared" si="7"/>
        <v>0.68344324887191943</v>
      </c>
    </row>
    <row r="95" spans="1:10" x14ac:dyDescent="0.35">
      <c r="A95" s="113"/>
      <c r="B95" s="113"/>
      <c r="C95" s="8" t="s">
        <v>4</v>
      </c>
      <c r="D95" s="13">
        <v>165</v>
      </c>
      <c r="E95" s="13">
        <v>133</v>
      </c>
      <c r="F95" s="11">
        <f t="shared" si="14"/>
        <v>0.80606060606060603</v>
      </c>
      <c r="G95" s="9">
        <v>125</v>
      </c>
      <c r="H95" s="11">
        <f t="shared" si="15"/>
        <v>0.75757575757575757</v>
      </c>
      <c r="I95" s="24">
        <f t="shared" si="6"/>
        <v>0.74777276408654403</v>
      </c>
      <c r="J95" s="24">
        <f t="shared" si="7"/>
        <v>0.68344324887191943</v>
      </c>
    </row>
    <row r="96" spans="1:10" x14ac:dyDescent="0.35">
      <c r="A96" s="113"/>
      <c r="B96" s="113"/>
      <c r="C96" s="8" t="s">
        <v>6</v>
      </c>
      <c r="D96" s="13">
        <v>47</v>
      </c>
      <c r="E96" s="13">
        <v>32</v>
      </c>
      <c r="F96" s="11">
        <f t="shared" si="14"/>
        <v>0.68085106382978722</v>
      </c>
      <c r="G96" s="9">
        <v>30</v>
      </c>
      <c r="H96" s="11">
        <f t="shared" si="15"/>
        <v>0.63829787234042556</v>
      </c>
      <c r="I96" s="24">
        <f t="shared" si="6"/>
        <v>0.74777276408654403</v>
      </c>
      <c r="J96" s="24">
        <f t="shared" si="7"/>
        <v>0.68344324887191943</v>
      </c>
    </row>
    <row r="97" spans="1:10" x14ac:dyDescent="0.35">
      <c r="A97" s="113"/>
      <c r="B97" s="113"/>
      <c r="C97" s="8" t="s">
        <v>26</v>
      </c>
      <c r="D97" s="13">
        <v>5</v>
      </c>
      <c r="E97" s="13">
        <v>5</v>
      </c>
      <c r="F97" s="11">
        <f t="shared" si="14"/>
        <v>1</v>
      </c>
      <c r="G97" s="9">
        <v>5</v>
      </c>
      <c r="H97" s="11">
        <f t="shared" si="15"/>
        <v>1</v>
      </c>
      <c r="I97" s="24">
        <f t="shared" si="6"/>
        <v>0.74777276408654403</v>
      </c>
      <c r="J97" s="24">
        <f t="shared" si="7"/>
        <v>0.68344324887191943</v>
      </c>
    </row>
    <row r="98" spans="1:10" x14ac:dyDescent="0.35">
      <c r="A98" s="113"/>
      <c r="B98" s="113"/>
      <c r="C98" s="8" t="s">
        <v>13</v>
      </c>
      <c r="D98" s="13">
        <v>69</v>
      </c>
      <c r="E98" s="13">
        <v>53</v>
      </c>
      <c r="F98" s="11">
        <f t="shared" si="14"/>
        <v>0.76811594202898548</v>
      </c>
      <c r="G98" s="9">
        <v>52</v>
      </c>
      <c r="H98" s="11">
        <f t="shared" si="15"/>
        <v>0.75362318840579712</v>
      </c>
      <c r="I98" s="24">
        <f t="shared" ref="I98:I119" si="16">$F$118</f>
        <v>0.74777276408654403</v>
      </c>
      <c r="J98" s="24">
        <f t="shared" ref="J98:J119" si="17">$H$118</f>
        <v>0.68344324887191943</v>
      </c>
    </row>
    <row r="99" spans="1:10" x14ac:dyDescent="0.35">
      <c r="A99" s="113"/>
      <c r="B99" s="113"/>
      <c r="C99" s="8" t="s">
        <v>22</v>
      </c>
      <c r="D99" s="13">
        <v>2</v>
      </c>
      <c r="E99" s="13">
        <v>1</v>
      </c>
      <c r="F99" s="11">
        <f t="shared" si="14"/>
        <v>0.5</v>
      </c>
      <c r="G99" s="9">
        <v>1</v>
      </c>
      <c r="H99" s="11">
        <f t="shared" si="15"/>
        <v>0.5</v>
      </c>
      <c r="I99" s="24">
        <f t="shared" si="16"/>
        <v>0.74777276408654403</v>
      </c>
      <c r="J99" s="24">
        <f t="shared" si="17"/>
        <v>0.68344324887191943</v>
      </c>
    </row>
    <row r="100" spans="1:10" x14ac:dyDescent="0.35">
      <c r="A100" s="113"/>
      <c r="B100" s="113"/>
      <c r="C100" s="8" t="s">
        <v>12</v>
      </c>
      <c r="D100" s="13">
        <v>4</v>
      </c>
      <c r="E100" s="13">
        <v>0</v>
      </c>
      <c r="F100" s="11">
        <f t="shared" si="14"/>
        <v>0</v>
      </c>
      <c r="G100" s="9">
        <v>0</v>
      </c>
      <c r="H100" s="11">
        <f t="shared" si="15"/>
        <v>0</v>
      </c>
      <c r="I100" s="24">
        <f t="shared" si="16"/>
        <v>0.74777276408654403</v>
      </c>
      <c r="J100" s="24">
        <f t="shared" si="17"/>
        <v>0.68344324887191943</v>
      </c>
    </row>
    <row r="101" spans="1:10" x14ac:dyDescent="0.35">
      <c r="A101" s="113"/>
      <c r="B101" s="113"/>
      <c r="C101" s="8" t="s">
        <v>3</v>
      </c>
      <c r="D101" s="13">
        <v>146</v>
      </c>
      <c r="E101" s="13">
        <v>121</v>
      </c>
      <c r="F101" s="11">
        <f t="shared" si="14"/>
        <v>0.82876712328767121</v>
      </c>
      <c r="G101" s="9">
        <v>111</v>
      </c>
      <c r="H101" s="11">
        <f t="shared" si="15"/>
        <v>0.76027397260273977</v>
      </c>
      <c r="I101" s="24">
        <f t="shared" si="16"/>
        <v>0.74777276408654403</v>
      </c>
      <c r="J101" s="24">
        <f t="shared" si="17"/>
        <v>0.68344324887191943</v>
      </c>
    </row>
    <row r="102" spans="1:10" x14ac:dyDescent="0.35">
      <c r="A102" s="113"/>
      <c r="B102" s="113"/>
      <c r="C102" s="8" t="s">
        <v>23</v>
      </c>
      <c r="D102" s="13">
        <v>2</v>
      </c>
      <c r="E102" s="13">
        <v>0</v>
      </c>
      <c r="F102" s="11">
        <f t="shared" si="14"/>
        <v>0</v>
      </c>
      <c r="G102" s="9">
        <v>0</v>
      </c>
      <c r="H102" s="11">
        <f t="shared" si="15"/>
        <v>0</v>
      </c>
      <c r="I102" s="24">
        <f t="shared" si="16"/>
        <v>0.74777276408654403</v>
      </c>
      <c r="J102" s="24">
        <f t="shared" si="17"/>
        <v>0.68344324887191943</v>
      </c>
    </row>
    <row r="103" spans="1:10" x14ac:dyDescent="0.35">
      <c r="A103" s="113"/>
      <c r="B103" s="113"/>
      <c r="C103" s="8" t="s">
        <v>8</v>
      </c>
      <c r="D103" s="13">
        <v>73</v>
      </c>
      <c r="E103" s="13">
        <v>50</v>
      </c>
      <c r="F103" s="11">
        <f t="shared" si="14"/>
        <v>0.68493150684931503</v>
      </c>
      <c r="G103" s="9">
        <v>47</v>
      </c>
      <c r="H103" s="11">
        <f t="shared" si="15"/>
        <v>0.64383561643835618</v>
      </c>
      <c r="I103" s="24">
        <f t="shared" si="16"/>
        <v>0.74777276408654403</v>
      </c>
      <c r="J103" s="24">
        <f t="shared" si="17"/>
        <v>0.68344324887191943</v>
      </c>
    </row>
    <row r="104" spans="1:10" x14ac:dyDescent="0.35">
      <c r="A104" s="113"/>
      <c r="B104" s="113"/>
      <c r="C104" s="8" t="s">
        <v>21</v>
      </c>
      <c r="D104" s="13">
        <v>2</v>
      </c>
      <c r="E104" s="13">
        <v>1</v>
      </c>
      <c r="F104" s="11">
        <f t="shared" si="14"/>
        <v>0.5</v>
      </c>
      <c r="G104" s="9">
        <v>1</v>
      </c>
      <c r="H104" s="11">
        <f t="shared" si="15"/>
        <v>0.5</v>
      </c>
      <c r="I104" s="24">
        <f t="shared" si="16"/>
        <v>0.74777276408654403</v>
      </c>
      <c r="J104" s="24">
        <f t="shared" si="17"/>
        <v>0.68344324887191943</v>
      </c>
    </row>
    <row r="105" spans="1:10" x14ac:dyDescent="0.35">
      <c r="A105" s="113"/>
      <c r="B105" s="113"/>
      <c r="C105" s="8" t="s">
        <v>27</v>
      </c>
      <c r="D105" s="13">
        <v>6</v>
      </c>
      <c r="E105" s="13">
        <v>6</v>
      </c>
      <c r="F105" s="11">
        <f t="shared" si="14"/>
        <v>1</v>
      </c>
      <c r="G105" s="9">
        <v>4</v>
      </c>
      <c r="H105" s="11">
        <f t="shared" si="15"/>
        <v>0.66666666666666663</v>
      </c>
      <c r="I105" s="24">
        <f t="shared" si="16"/>
        <v>0.74777276408654403</v>
      </c>
      <c r="J105" s="24">
        <f t="shared" si="17"/>
        <v>0.68344324887191943</v>
      </c>
    </row>
    <row r="106" spans="1:10" x14ac:dyDescent="0.35">
      <c r="A106" s="113"/>
      <c r="B106" s="113"/>
      <c r="C106" s="8" t="s">
        <v>1</v>
      </c>
      <c r="D106" s="13">
        <v>77</v>
      </c>
      <c r="E106" s="13">
        <v>46</v>
      </c>
      <c r="F106" s="11">
        <f t="shared" si="14"/>
        <v>0.59740259740259738</v>
      </c>
      <c r="G106" s="9">
        <v>46</v>
      </c>
      <c r="H106" s="11">
        <f t="shared" si="15"/>
        <v>0.59740259740259738</v>
      </c>
      <c r="I106" s="24">
        <f t="shared" si="16"/>
        <v>0.74777276408654403</v>
      </c>
      <c r="J106" s="24">
        <f t="shared" si="17"/>
        <v>0.68344324887191943</v>
      </c>
    </row>
    <row r="107" spans="1:10" x14ac:dyDescent="0.35">
      <c r="A107" s="113"/>
      <c r="B107" s="113"/>
      <c r="C107" s="8" t="s">
        <v>29</v>
      </c>
      <c r="D107" s="13">
        <v>21</v>
      </c>
      <c r="E107" s="13">
        <v>13</v>
      </c>
      <c r="F107" s="11">
        <f t="shared" si="14"/>
        <v>0.61904761904761907</v>
      </c>
      <c r="G107" s="9">
        <v>12</v>
      </c>
      <c r="H107" s="11">
        <f t="shared" si="15"/>
        <v>0.5714285714285714</v>
      </c>
      <c r="I107" s="24">
        <f t="shared" si="16"/>
        <v>0.74777276408654403</v>
      </c>
      <c r="J107" s="24">
        <f t="shared" si="17"/>
        <v>0.68344324887191943</v>
      </c>
    </row>
    <row r="108" spans="1:10" x14ac:dyDescent="0.35">
      <c r="A108" s="113"/>
      <c r="B108" s="113"/>
      <c r="C108" s="8" t="s">
        <v>0</v>
      </c>
      <c r="D108" s="13">
        <v>548</v>
      </c>
      <c r="E108" s="13">
        <v>310</v>
      </c>
      <c r="F108" s="11">
        <f t="shared" si="14"/>
        <v>0.56569343065693434</v>
      </c>
      <c r="G108" s="9">
        <v>267</v>
      </c>
      <c r="H108" s="11">
        <f t="shared" si="15"/>
        <v>0.48722627737226276</v>
      </c>
      <c r="I108" s="24">
        <f t="shared" si="16"/>
        <v>0.74777276408654403</v>
      </c>
      <c r="J108" s="24">
        <f t="shared" si="17"/>
        <v>0.68344324887191943</v>
      </c>
    </row>
    <row r="109" spans="1:10" x14ac:dyDescent="0.35">
      <c r="A109" s="113"/>
      <c r="B109" s="113"/>
      <c r="C109" s="8" t="s">
        <v>31</v>
      </c>
      <c r="D109" s="13">
        <v>1</v>
      </c>
      <c r="E109" s="13">
        <v>1</v>
      </c>
      <c r="F109" s="11">
        <f t="shared" si="14"/>
        <v>1</v>
      </c>
      <c r="G109" s="9">
        <v>1</v>
      </c>
      <c r="H109" s="11">
        <f t="shared" si="15"/>
        <v>1</v>
      </c>
      <c r="I109" s="24">
        <f t="shared" si="16"/>
        <v>0.74777276408654403</v>
      </c>
      <c r="J109" s="24">
        <f t="shared" si="17"/>
        <v>0.68344324887191943</v>
      </c>
    </row>
    <row r="110" spans="1:10" x14ac:dyDescent="0.35">
      <c r="A110" s="113"/>
      <c r="B110" s="113"/>
      <c r="C110" s="8" t="s">
        <v>5</v>
      </c>
      <c r="D110" s="13">
        <v>186</v>
      </c>
      <c r="E110" s="13">
        <v>163</v>
      </c>
      <c r="F110" s="11">
        <f t="shared" si="14"/>
        <v>0.87634408602150538</v>
      </c>
      <c r="G110" s="9">
        <v>157</v>
      </c>
      <c r="H110" s="11">
        <f t="shared" si="15"/>
        <v>0.84408602150537637</v>
      </c>
      <c r="I110" s="24">
        <f t="shared" si="16"/>
        <v>0.74777276408654403</v>
      </c>
      <c r="J110" s="24">
        <f t="shared" si="17"/>
        <v>0.68344324887191943</v>
      </c>
    </row>
    <row r="111" spans="1:10" x14ac:dyDescent="0.35">
      <c r="A111" s="113"/>
      <c r="B111" s="113"/>
      <c r="C111" s="8" t="s">
        <v>16</v>
      </c>
      <c r="D111" s="13">
        <v>173</v>
      </c>
      <c r="E111" s="13">
        <v>147</v>
      </c>
      <c r="F111" s="11">
        <f t="shared" si="14"/>
        <v>0.8497109826589595</v>
      </c>
      <c r="G111" s="9">
        <v>142</v>
      </c>
      <c r="H111" s="11">
        <f t="shared" si="15"/>
        <v>0.82080924855491333</v>
      </c>
      <c r="I111" s="24">
        <f t="shared" si="16"/>
        <v>0.74777276408654403</v>
      </c>
      <c r="J111" s="24">
        <f t="shared" si="17"/>
        <v>0.68344324887191943</v>
      </c>
    </row>
    <row r="112" spans="1:10" x14ac:dyDescent="0.35">
      <c r="A112" s="113"/>
      <c r="B112" s="113"/>
      <c r="C112" s="8" t="s">
        <v>18</v>
      </c>
      <c r="D112" s="13">
        <v>21</v>
      </c>
      <c r="E112" s="13">
        <v>17</v>
      </c>
      <c r="F112" s="11">
        <f t="shared" si="14"/>
        <v>0.80952380952380953</v>
      </c>
      <c r="G112" s="9">
        <v>16</v>
      </c>
      <c r="H112" s="11">
        <f t="shared" si="15"/>
        <v>0.76190476190476186</v>
      </c>
      <c r="I112" s="24">
        <f t="shared" si="16"/>
        <v>0.74777276408654403</v>
      </c>
      <c r="J112" s="24">
        <f t="shared" si="17"/>
        <v>0.68344324887191943</v>
      </c>
    </row>
    <row r="113" spans="1:10" x14ac:dyDescent="0.35">
      <c r="A113" s="113"/>
      <c r="B113" s="113"/>
      <c r="C113" s="8" t="s">
        <v>9</v>
      </c>
      <c r="D113" s="13">
        <v>110</v>
      </c>
      <c r="E113" s="13">
        <v>85</v>
      </c>
      <c r="F113" s="11">
        <f t="shared" si="14"/>
        <v>0.77272727272727271</v>
      </c>
      <c r="G113" s="9">
        <v>76</v>
      </c>
      <c r="H113" s="11">
        <f t="shared" si="15"/>
        <v>0.69090909090909092</v>
      </c>
      <c r="I113" s="24">
        <f t="shared" si="16"/>
        <v>0.74777276408654403</v>
      </c>
      <c r="J113" s="24">
        <f t="shared" si="17"/>
        <v>0.68344324887191943</v>
      </c>
    </row>
    <row r="114" spans="1:10" x14ac:dyDescent="0.35">
      <c r="A114" s="113"/>
      <c r="B114" s="113"/>
      <c r="C114" s="8" t="s">
        <v>20</v>
      </c>
      <c r="D114" s="13">
        <v>4</v>
      </c>
      <c r="E114" s="13">
        <v>3</v>
      </c>
      <c r="F114" s="11">
        <f t="shared" si="14"/>
        <v>0.75</v>
      </c>
      <c r="G114" s="9">
        <v>3</v>
      </c>
      <c r="H114" s="11">
        <f t="shared" si="15"/>
        <v>0.75</v>
      </c>
      <c r="I114" s="24">
        <f t="shared" si="16"/>
        <v>0.74777276408654403</v>
      </c>
      <c r="J114" s="24">
        <f t="shared" si="17"/>
        <v>0.68344324887191943</v>
      </c>
    </row>
    <row r="115" spans="1:10" x14ac:dyDescent="0.35">
      <c r="A115" s="113"/>
      <c r="B115" s="113"/>
      <c r="C115" s="8" t="s">
        <v>14</v>
      </c>
      <c r="D115" s="13">
        <v>54</v>
      </c>
      <c r="E115" s="13">
        <v>38</v>
      </c>
      <c r="F115" s="11">
        <f t="shared" si="14"/>
        <v>0.70370370370370372</v>
      </c>
      <c r="G115" s="9">
        <v>29</v>
      </c>
      <c r="H115" s="11">
        <f t="shared" si="15"/>
        <v>0.53703703703703709</v>
      </c>
      <c r="I115" s="24">
        <f t="shared" si="16"/>
        <v>0.74777276408654403</v>
      </c>
      <c r="J115" s="24">
        <f t="shared" si="17"/>
        <v>0.68344324887191943</v>
      </c>
    </row>
    <row r="116" spans="1:10" x14ac:dyDescent="0.35">
      <c r="A116" s="113"/>
      <c r="B116" s="113"/>
      <c r="C116" s="8" t="s">
        <v>28</v>
      </c>
      <c r="D116" s="13">
        <v>1</v>
      </c>
      <c r="E116" s="13">
        <v>1</v>
      </c>
      <c r="F116" s="11">
        <f t="shared" si="14"/>
        <v>1</v>
      </c>
      <c r="G116" s="9">
        <v>1</v>
      </c>
      <c r="H116" s="11">
        <f t="shared" si="15"/>
        <v>1</v>
      </c>
      <c r="I116" s="24">
        <f t="shared" si="16"/>
        <v>0.74777276408654403</v>
      </c>
      <c r="J116" s="24">
        <f t="shared" si="17"/>
        <v>0.68344324887191943</v>
      </c>
    </row>
    <row r="117" spans="1:10" x14ac:dyDescent="0.35">
      <c r="A117" s="103" t="s">
        <v>32</v>
      </c>
      <c r="B117" s="103"/>
      <c r="C117" s="20"/>
      <c r="D117" s="21">
        <v>2254</v>
      </c>
      <c r="E117" s="21">
        <v>1642</v>
      </c>
      <c r="F117" s="12">
        <f t="shared" si="14"/>
        <v>0.72848269742679683</v>
      </c>
      <c r="G117" s="21">
        <v>1514</v>
      </c>
      <c r="H117" s="12">
        <f>G117/D117</f>
        <v>0.67169476486246671</v>
      </c>
      <c r="I117" s="24">
        <f t="shared" si="16"/>
        <v>0.74777276408654403</v>
      </c>
      <c r="J117" s="24">
        <f t="shared" si="17"/>
        <v>0.68344324887191943</v>
      </c>
    </row>
    <row r="118" spans="1:10" ht="15.5" x14ac:dyDescent="0.35">
      <c r="A118" s="104" t="s">
        <v>32</v>
      </c>
      <c r="B118" s="104"/>
      <c r="C118" s="16"/>
      <c r="D118" s="17">
        <v>8643</v>
      </c>
      <c r="E118" s="17">
        <v>6463</v>
      </c>
      <c r="F118" s="12">
        <f t="shared" si="14"/>
        <v>0.74777276408654403</v>
      </c>
      <c r="G118" s="17">
        <v>5907</v>
      </c>
      <c r="H118" s="12">
        <f>G118/D118</f>
        <v>0.68344324887191943</v>
      </c>
      <c r="I118" s="24">
        <f t="shared" si="16"/>
        <v>0.74777276408654403</v>
      </c>
      <c r="J118" s="24">
        <f t="shared" si="17"/>
        <v>0.68344324887191943</v>
      </c>
    </row>
    <row r="119" spans="1:10" x14ac:dyDescent="0.35">
      <c r="B119" t="s">
        <v>43</v>
      </c>
      <c r="I119" s="24">
        <f t="shared" si="16"/>
        <v>0.74777276408654403</v>
      </c>
      <c r="J119" s="24">
        <f t="shared" si="17"/>
        <v>0.68344324887191943</v>
      </c>
    </row>
    <row r="121" spans="1:10" ht="15" customHeight="1" x14ac:dyDescent="0.35">
      <c r="A121" s="34"/>
      <c r="B121" s="34"/>
      <c r="C121" s="34" t="s">
        <v>35</v>
      </c>
      <c r="D121" s="35" t="s">
        <v>65</v>
      </c>
      <c r="E121" s="35" t="s">
        <v>72</v>
      </c>
      <c r="F121" s="35" t="s">
        <v>71</v>
      </c>
      <c r="G121" s="35" t="s">
        <v>73</v>
      </c>
      <c r="H121" s="35" t="s">
        <v>70</v>
      </c>
    </row>
    <row r="122" spans="1:10" x14ac:dyDescent="0.35">
      <c r="A122" s="35"/>
      <c r="B122" s="35"/>
      <c r="C122" s="36" t="s">
        <v>25</v>
      </c>
      <c r="D122" s="37">
        <v>1</v>
      </c>
      <c r="E122" s="37">
        <v>1</v>
      </c>
      <c r="F122" s="38">
        <f t="shared" ref="F122:F153" si="18">E122/D122</f>
        <v>1</v>
      </c>
      <c r="G122" s="39">
        <v>1</v>
      </c>
      <c r="H122" s="38">
        <f t="shared" ref="H122:H153" si="19">G122/D122</f>
        <v>1</v>
      </c>
    </row>
    <row r="123" spans="1:10" x14ac:dyDescent="0.35">
      <c r="A123" s="35"/>
      <c r="B123" s="35"/>
      <c r="C123" s="36" t="s">
        <v>30</v>
      </c>
      <c r="D123" s="37">
        <v>1</v>
      </c>
      <c r="E123" s="37">
        <v>1</v>
      </c>
      <c r="F123" s="38">
        <f t="shared" si="18"/>
        <v>1</v>
      </c>
      <c r="G123" s="39">
        <v>1</v>
      </c>
      <c r="H123" s="38">
        <f t="shared" si="19"/>
        <v>1</v>
      </c>
    </row>
    <row r="124" spans="1:10" x14ac:dyDescent="0.35">
      <c r="A124" s="35"/>
      <c r="B124" s="35"/>
      <c r="C124" s="36" t="s">
        <v>26</v>
      </c>
      <c r="D124" s="37">
        <v>5</v>
      </c>
      <c r="E124" s="37">
        <v>5</v>
      </c>
      <c r="F124" s="38">
        <f t="shared" si="18"/>
        <v>1</v>
      </c>
      <c r="G124" s="39">
        <v>5</v>
      </c>
      <c r="H124" s="38">
        <f t="shared" si="19"/>
        <v>1</v>
      </c>
    </row>
    <row r="125" spans="1:10" x14ac:dyDescent="0.35">
      <c r="A125" s="35"/>
      <c r="B125" s="35"/>
      <c r="C125" s="36" t="s">
        <v>31</v>
      </c>
      <c r="D125" s="37">
        <v>1</v>
      </c>
      <c r="E125" s="37">
        <v>1</v>
      </c>
      <c r="F125" s="38">
        <f t="shared" si="18"/>
        <v>1</v>
      </c>
      <c r="G125" s="39">
        <v>1</v>
      </c>
      <c r="H125" s="38">
        <f t="shared" si="19"/>
        <v>1</v>
      </c>
    </row>
    <row r="126" spans="1:10" x14ac:dyDescent="0.35">
      <c r="A126" s="35"/>
      <c r="B126" s="35"/>
      <c r="C126" s="36" t="s">
        <v>28</v>
      </c>
      <c r="D126" s="37">
        <v>1</v>
      </c>
      <c r="E126" s="37">
        <v>1</v>
      </c>
      <c r="F126" s="38">
        <f t="shared" si="18"/>
        <v>1</v>
      </c>
      <c r="G126" s="39">
        <v>1</v>
      </c>
      <c r="H126" s="38">
        <f t="shared" si="19"/>
        <v>1</v>
      </c>
    </row>
    <row r="127" spans="1:10" x14ac:dyDescent="0.35">
      <c r="A127" s="35"/>
      <c r="B127" s="35"/>
      <c r="C127" s="36" t="s">
        <v>27</v>
      </c>
      <c r="D127" s="37">
        <v>6</v>
      </c>
      <c r="E127" s="37">
        <v>6</v>
      </c>
      <c r="F127" s="38">
        <f t="shared" si="18"/>
        <v>1</v>
      </c>
      <c r="G127" s="39">
        <v>4</v>
      </c>
      <c r="H127" s="38">
        <f t="shared" si="19"/>
        <v>0.66666666666666663</v>
      </c>
    </row>
    <row r="128" spans="1:10" x14ac:dyDescent="0.35">
      <c r="A128" s="35"/>
      <c r="B128" s="35"/>
      <c r="C128" s="36" t="s">
        <v>7</v>
      </c>
      <c r="D128" s="37">
        <v>90</v>
      </c>
      <c r="E128" s="37">
        <v>80</v>
      </c>
      <c r="F128" s="38">
        <f t="shared" si="18"/>
        <v>0.88888888888888884</v>
      </c>
      <c r="G128" s="39">
        <v>80</v>
      </c>
      <c r="H128" s="38">
        <f t="shared" si="19"/>
        <v>0.88888888888888884</v>
      </c>
    </row>
    <row r="129" spans="1:8" x14ac:dyDescent="0.35">
      <c r="A129" s="35"/>
      <c r="B129" s="35"/>
      <c r="C129" s="36" t="s">
        <v>5</v>
      </c>
      <c r="D129" s="37">
        <v>186</v>
      </c>
      <c r="E129" s="37">
        <v>163</v>
      </c>
      <c r="F129" s="38">
        <f t="shared" si="18"/>
        <v>0.87634408602150538</v>
      </c>
      <c r="G129" s="39">
        <v>157</v>
      </c>
      <c r="H129" s="38">
        <f t="shared" si="19"/>
        <v>0.84408602150537637</v>
      </c>
    </row>
    <row r="130" spans="1:8" x14ac:dyDescent="0.35">
      <c r="A130" s="35"/>
      <c r="B130" s="35"/>
      <c r="C130" s="37" t="s">
        <v>57</v>
      </c>
      <c r="D130" s="37">
        <v>134</v>
      </c>
      <c r="E130" s="37">
        <v>114</v>
      </c>
      <c r="F130" s="38">
        <f t="shared" si="18"/>
        <v>0.85074626865671643</v>
      </c>
      <c r="G130" s="37">
        <v>106</v>
      </c>
      <c r="H130" s="38">
        <f t="shared" si="19"/>
        <v>0.79104477611940294</v>
      </c>
    </row>
    <row r="131" spans="1:8" x14ac:dyDescent="0.35">
      <c r="A131" s="34"/>
      <c r="B131" s="34"/>
      <c r="C131" s="36" t="s">
        <v>16</v>
      </c>
      <c r="D131" s="37">
        <v>173</v>
      </c>
      <c r="E131" s="37">
        <v>147</v>
      </c>
      <c r="F131" s="38">
        <f t="shared" si="18"/>
        <v>0.8497109826589595</v>
      </c>
      <c r="G131" s="39">
        <v>142</v>
      </c>
      <c r="H131" s="38">
        <f t="shared" si="19"/>
        <v>0.82080924855491333</v>
      </c>
    </row>
    <row r="132" spans="1:8" x14ac:dyDescent="0.35">
      <c r="A132" s="34"/>
      <c r="B132" s="34"/>
      <c r="C132" s="36" t="s">
        <v>24</v>
      </c>
      <c r="D132" s="37">
        <v>43</v>
      </c>
      <c r="E132" s="37">
        <v>36</v>
      </c>
      <c r="F132" s="38">
        <f t="shared" si="18"/>
        <v>0.83720930232558144</v>
      </c>
      <c r="G132" s="39">
        <v>34</v>
      </c>
      <c r="H132" s="38">
        <f t="shared" si="19"/>
        <v>0.79069767441860461</v>
      </c>
    </row>
    <row r="133" spans="1:8" x14ac:dyDescent="0.35">
      <c r="A133" s="35"/>
      <c r="B133" s="35"/>
      <c r="C133" s="37" t="s">
        <v>58</v>
      </c>
      <c r="D133" s="37">
        <v>141</v>
      </c>
      <c r="E133" s="37">
        <v>118</v>
      </c>
      <c r="F133" s="38">
        <f t="shared" si="18"/>
        <v>0.83687943262411346</v>
      </c>
      <c r="G133" s="37">
        <v>112</v>
      </c>
      <c r="H133" s="38">
        <f t="shared" si="19"/>
        <v>0.79432624113475181</v>
      </c>
    </row>
    <row r="134" spans="1:8" x14ac:dyDescent="0.35">
      <c r="A134" s="35"/>
      <c r="B134" s="35"/>
      <c r="C134" s="36" t="s">
        <v>3</v>
      </c>
      <c r="D134" s="37">
        <v>146</v>
      </c>
      <c r="E134" s="37">
        <v>121</v>
      </c>
      <c r="F134" s="38">
        <f t="shared" si="18"/>
        <v>0.82876712328767121</v>
      </c>
      <c r="G134" s="39">
        <v>111</v>
      </c>
      <c r="H134" s="38">
        <f t="shared" si="19"/>
        <v>0.76027397260273977</v>
      </c>
    </row>
    <row r="135" spans="1:8" x14ac:dyDescent="0.35">
      <c r="A135" s="35"/>
      <c r="B135" s="35"/>
      <c r="C135" s="36" t="s">
        <v>19</v>
      </c>
      <c r="D135" s="37">
        <v>46</v>
      </c>
      <c r="E135" s="37">
        <v>38</v>
      </c>
      <c r="F135" s="38">
        <f t="shared" si="18"/>
        <v>0.82608695652173914</v>
      </c>
      <c r="G135" s="39">
        <v>38</v>
      </c>
      <c r="H135" s="38">
        <f t="shared" si="19"/>
        <v>0.82608695652173914</v>
      </c>
    </row>
    <row r="136" spans="1:8" x14ac:dyDescent="0.35">
      <c r="A136" s="35"/>
      <c r="B136" s="35"/>
      <c r="C136" s="36" t="s">
        <v>18</v>
      </c>
      <c r="D136" s="37">
        <v>21</v>
      </c>
      <c r="E136" s="37">
        <v>17</v>
      </c>
      <c r="F136" s="38">
        <f t="shared" si="18"/>
        <v>0.80952380952380953</v>
      </c>
      <c r="G136" s="39">
        <v>16</v>
      </c>
      <c r="H136" s="38">
        <f t="shared" si="19"/>
        <v>0.76190476190476186</v>
      </c>
    </row>
    <row r="137" spans="1:8" x14ac:dyDescent="0.35">
      <c r="A137" s="35"/>
      <c r="B137" s="35"/>
      <c r="C137" s="36" t="s">
        <v>4</v>
      </c>
      <c r="D137" s="37">
        <v>165</v>
      </c>
      <c r="E137" s="37">
        <v>133</v>
      </c>
      <c r="F137" s="38">
        <f t="shared" si="18"/>
        <v>0.80606060606060603</v>
      </c>
      <c r="G137" s="39">
        <v>125</v>
      </c>
      <c r="H137" s="38">
        <f t="shared" si="19"/>
        <v>0.75757575757575757</v>
      </c>
    </row>
    <row r="138" spans="1:8" x14ac:dyDescent="0.35">
      <c r="A138" s="35"/>
      <c r="B138" s="35"/>
      <c r="C138" s="37" t="s">
        <v>55</v>
      </c>
      <c r="D138" s="37">
        <v>15</v>
      </c>
      <c r="E138" s="37">
        <v>12</v>
      </c>
      <c r="F138" s="38">
        <f t="shared" si="18"/>
        <v>0.8</v>
      </c>
      <c r="G138" s="37">
        <v>10</v>
      </c>
      <c r="H138" s="38">
        <f t="shared" si="19"/>
        <v>0.66666666666666663</v>
      </c>
    </row>
    <row r="139" spans="1:8" x14ac:dyDescent="0.35">
      <c r="A139" s="34"/>
      <c r="B139" s="34"/>
      <c r="C139" s="37" t="s">
        <v>50</v>
      </c>
      <c r="D139" s="37">
        <v>3272</v>
      </c>
      <c r="E139" s="37">
        <v>2552</v>
      </c>
      <c r="F139" s="38">
        <f t="shared" si="18"/>
        <v>0.77995110024449876</v>
      </c>
      <c r="G139" s="37">
        <v>2323</v>
      </c>
      <c r="H139" s="38">
        <f t="shared" si="19"/>
        <v>0.70996332518337413</v>
      </c>
    </row>
    <row r="140" spans="1:8" x14ac:dyDescent="0.35">
      <c r="A140" s="34"/>
      <c r="B140" s="34"/>
      <c r="C140" s="36" t="s">
        <v>9</v>
      </c>
      <c r="D140" s="37">
        <v>110</v>
      </c>
      <c r="E140" s="37">
        <v>85</v>
      </c>
      <c r="F140" s="38">
        <f t="shared" si="18"/>
        <v>0.77272727272727271</v>
      </c>
      <c r="G140" s="39">
        <v>76</v>
      </c>
      <c r="H140" s="38">
        <f t="shared" si="19"/>
        <v>0.69090909090909092</v>
      </c>
    </row>
    <row r="141" spans="1:8" ht="15" customHeight="1" x14ac:dyDescent="0.35">
      <c r="A141" s="34"/>
      <c r="B141" s="34"/>
      <c r="C141" s="37" t="s">
        <v>61</v>
      </c>
      <c r="D141" s="37">
        <v>101</v>
      </c>
      <c r="E141" s="37">
        <v>78</v>
      </c>
      <c r="F141" s="38">
        <f t="shared" si="18"/>
        <v>0.7722772277227723</v>
      </c>
      <c r="G141" s="37">
        <v>72</v>
      </c>
      <c r="H141" s="38">
        <f t="shared" si="19"/>
        <v>0.71287128712871284</v>
      </c>
    </row>
    <row r="142" spans="1:8" x14ac:dyDescent="0.35">
      <c r="A142" s="34"/>
      <c r="B142" s="34"/>
      <c r="C142" s="37" t="s">
        <v>60</v>
      </c>
      <c r="D142" s="37">
        <v>179</v>
      </c>
      <c r="E142" s="37">
        <v>138</v>
      </c>
      <c r="F142" s="38">
        <f t="shared" si="18"/>
        <v>0.77094972067039103</v>
      </c>
      <c r="G142" s="37">
        <v>126</v>
      </c>
      <c r="H142" s="38">
        <f t="shared" si="19"/>
        <v>0.7039106145251397</v>
      </c>
    </row>
    <row r="143" spans="1:8" x14ac:dyDescent="0.35">
      <c r="A143" s="34"/>
      <c r="B143" s="34"/>
      <c r="C143" s="37" t="s">
        <v>59</v>
      </c>
      <c r="D143" s="37">
        <v>139</v>
      </c>
      <c r="E143" s="37">
        <v>107</v>
      </c>
      <c r="F143" s="38">
        <f t="shared" si="18"/>
        <v>0.76978417266187049</v>
      </c>
      <c r="G143" s="37">
        <v>101</v>
      </c>
      <c r="H143" s="38">
        <f t="shared" si="19"/>
        <v>0.72661870503597126</v>
      </c>
    </row>
    <row r="144" spans="1:8" x14ac:dyDescent="0.35">
      <c r="A144" s="35"/>
      <c r="B144" s="35"/>
      <c r="C144" s="36" t="s">
        <v>13</v>
      </c>
      <c r="D144" s="37">
        <v>69</v>
      </c>
      <c r="E144" s="37">
        <v>53</v>
      </c>
      <c r="F144" s="38">
        <f t="shared" si="18"/>
        <v>0.76811594202898548</v>
      </c>
      <c r="G144" s="39">
        <v>52</v>
      </c>
      <c r="H144" s="38">
        <f t="shared" si="19"/>
        <v>0.75362318840579712</v>
      </c>
    </row>
    <row r="145" spans="1:8" x14ac:dyDescent="0.35">
      <c r="A145" s="34"/>
      <c r="B145" s="34"/>
      <c r="C145" s="40" t="s">
        <v>37</v>
      </c>
      <c r="D145" s="40">
        <v>4348</v>
      </c>
      <c r="E145" s="40">
        <v>3338</v>
      </c>
      <c r="F145" s="41">
        <f t="shared" si="18"/>
        <v>0.7677092916283349</v>
      </c>
      <c r="G145" s="40">
        <v>3036</v>
      </c>
      <c r="H145" s="41">
        <f t="shared" si="19"/>
        <v>0.69825206991720334</v>
      </c>
    </row>
    <row r="146" spans="1:8" x14ac:dyDescent="0.35">
      <c r="A146" s="34"/>
      <c r="B146" s="34"/>
      <c r="C146" s="37" t="s">
        <v>53</v>
      </c>
      <c r="D146" s="37">
        <v>103</v>
      </c>
      <c r="E146" s="37">
        <v>78</v>
      </c>
      <c r="F146" s="38">
        <f t="shared" si="18"/>
        <v>0.75728155339805825</v>
      </c>
      <c r="G146" s="37">
        <v>71</v>
      </c>
      <c r="H146" s="38">
        <f t="shared" si="19"/>
        <v>0.68932038834951459</v>
      </c>
    </row>
    <row r="147" spans="1:8" x14ac:dyDescent="0.35">
      <c r="A147" s="34"/>
      <c r="B147" s="34"/>
      <c r="C147" s="36" t="s">
        <v>2</v>
      </c>
      <c r="D147" s="37">
        <v>316</v>
      </c>
      <c r="E147" s="37">
        <v>239</v>
      </c>
      <c r="F147" s="38">
        <f t="shared" si="18"/>
        <v>0.75632911392405067</v>
      </c>
      <c r="G147" s="39">
        <v>215</v>
      </c>
      <c r="H147" s="38">
        <f t="shared" si="19"/>
        <v>0.680379746835443</v>
      </c>
    </row>
    <row r="148" spans="1:8" x14ac:dyDescent="0.35">
      <c r="A148" s="42"/>
      <c r="B148" s="42"/>
      <c r="C148" s="37"/>
      <c r="D148" s="40">
        <v>6389</v>
      </c>
      <c r="E148" s="40">
        <v>4821</v>
      </c>
      <c r="F148" s="41">
        <f t="shared" si="18"/>
        <v>0.75457818124902176</v>
      </c>
      <c r="G148" s="40">
        <v>4393</v>
      </c>
      <c r="H148" s="41">
        <f t="shared" si="19"/>
        <v>0.68758804194709655</v>
      </c>
    </row>
    <row r="149" spans="1:8" x14ac:dyDescent="0.35">
      <c r="A149" s="34"/>
      <c r="B149" s="34"/>
      <c r="C149" s="36" t="s">
        <v>20</v>
      </c>
      <c r="D149" s="37">
        <v>4</v>
      </c>
      <c r="E149" s="37">
        <v>3</v>
      </c>
      <c r="F149" s="38">
        <f t="shared" si="18"/>
        <v>0.75</v>
      </c>
      <c r="G149" s="39">
        <v>3</v>
      </c>
      <c r="H149" s="38">
        <f t="shared" si="19"/>
        <v>0.75</v>
      </c>
    </row>
    <row r="150" spans="1:8" x14ac:dyDescent="0.35">
      <c r="A150" s="35"/>
      <c r="B150" s="35"/>
      <c r="C150" s="37" t="s">
        <v>56</v>
      </c>
      <c r="D150" s="37">
        <v>88</v>
      </c>
      <c r="E150" s="37">
        <v>66</v>
      </c>
      <c r="F150" s="38">
        <f t="shared" si="18"/>
        <v>0.75</v>
      </c>
      <c r="G150" s="37">
        <v>60</v>
      </c>
      <c r="H150" s="38">
        <f t="shared" si="19"/>
        <v>0.68181818181818177</v>
      </c>
    </row>
    <row r="151" spans="1:8" x14ac:dyDescent="0.35">
      <c r="A151" s="34"/>
      <c r="B151" s="34"/>
      <c r="C151" s="40" t="s">
        <v>39</v>
      </c>
      <c r="D151" s="40">
        <v>520</v>
      </c>
      <c r="E151" s="40">
        <v>388</v>
      </c>
      <c r="F151" s="41">
        <f t="shared" si="18"/>
        <v>0.74615384615384617</v>
      </c>
      <c r="G151" s="40">
        <v>359</v>
      </c>
      <c r="H151" s="41">
        <f t="shared" si="19"/>
        <v>0.69038461538461537</v>
      </c>
    </row>
    <row r="152" spans="1:8" x14ac:dyDescent="0.35">
      <c r="A152" s="34"/>
      <c r="B152" s="34"/>
      <c r="C152" s="37" t="s">
        <v>54</v>
      </c>
      <c r="D152" s="37">
        <v>417</v>
      </c>
      <c r="E152" s="37">
        <v>310</v>
      </c>
      <c r="F152" s="38">
        <f t="shared" si="18"/>
        <v>0.74340527577937654</v>
      </c>
      <c r="G152" s="37">
        <v>288</v>
      </c>
      <c r="H152" s="38">
        <f t="shared" si="19"/>
        <v>0.69064748201438853</v>
      </c>
    </row>
    <row r="153" spans="1:8" x14ac:dyDescent="0.35">
      <c r="A153" s="35"/>
      <c r="B153" s="35"/>
      <c r="C153" s="37" t="s">
        <v>62</v>
      </c>
      <c r="D153" s="37">
        <v>333</v>
      </c>
      <c r="E153" s="37">
        <v>244</v>
      </c>
      <c r="F153" s="38">
        <f t="shared" si="18"/>
        <v>0.73273273273273276</v>
      </c>
      <c r="G153" s="37">
        <v>218</v>
      </c>
      <c r="H153" s="38">
        <f t="shared" si="19"/>
        <v>0.65465465465465467</v>
      </c>
    </row>
    <row r="154" spans="1:8" x14ac:dyDescent="0.35">
      <c r="A154" s="34"/>
      <c r="B154" s="34"/>
      <c r="C154" s="37" t="s">
        <v>52</v>
      </c>
      <c r="D154" s="37">
        <v>1072</v>
      </c>
      <c r="E154" s="37">
        <v>784</v>
      </c>
      <c r="F154" s="38">
        <f t="shared" ref="F154:F172" si="20">E154/D154</f>
        <v>0.73134328358208955</v>
      </c>
      <c r="G154" s="37">
        <v>711</v>
      </c>
      <c r="H154" s="38">
        <f t="shared" ref="H154:H174" si="21">G154/D154</f>
        <v>0.66324626865671643</v>
      </c>
    </row>
    <row r="155" spans="1:8" x14ac:dyDescent="0.35">
      <c r="A155" s="34"/>
      <c r="B155" s="34"/>
      <c r="C155" s="40" t="s">
        <v>41</v>
      </c>
      <c r="D155" s="40">
        <v>1521</v>
      </c>
      <c r="E155" s="40">
        <v>1095</v>
      </c>
      <c r="F155" s="41">
        <f t="shared" si="20"/>
        <v>0.71992110453648916</v>
      </c>
      <c r="G155" s="40">
        <v>998</v>
      </c>
      <c r="H155" s="41">
        <f t="shared" si="21"/>
        <v>0.6561472715318869</v>
      </c>
    </row>
    <row r="156" spans="1:8" x14ac:dyDescent="0.35">
      <c r="A156" s="34"/>
      <c r="B156" s="34"/>
      <c r="C156" s="36" t="s">
        <v>14</v>
      </c>
      <c r="D156" s="37">
        <v>54</v>
      </c>
      <c r="E156" s="37">
        <v>38</v>
      </c>
      <c r="F156" s="38">
        <f t="shared" si="20"/>
        <v>0.70370370370370372</v>
      </c>
      <c r="G156" s="39">
        <v>29</v>
      </c>
      <c r="H156" s="38">
        <f t="shared" si="21"/>
        <v>0.53703703703703709</v>
      </c>
    </row>
    <row r="157" spans="1:8" x14ac:dyDescent="0.35">
      <c r="A157" s="35"/>
      <c r="B157" s="35"/>
      <c r="C157" s="37" t="s">
        <v>64</v>
      </c>
      <c r="D157" s="37">
        <v>109</v>
      </c>
      <c r="E157" s="37">
        <v>75</v>
      </c>
      <c r="F157" s="38">
        <f t="shared" si="20"/>
        <v>0.68807339449541283</v>
      </c>
      <c r="G157" s="37">
        <v>74</v>
      </c>
      <c r="H157" s="38">
        <f t="shared" si="21"/>
        <v>0.67889908256880738</v>
      </c>
    </row>
    <row r="158" spans="1:8" x14ac:dyDescent="0.35">
      <c r="A158" s="35"/>
      <c r="B158" s="35"/>
      <c r="C158" s="36" t="s">
        <v>8</v>
      </c>
      <c r="D158" s="37">
        <v>73</v>
      </c>
      <c r="E158" s="37">
        <v>50</v>
      </c>
      <c r="F158" s="38">
        <f t="shared" si="20"/>
        <v>0.68493150684931503</v>
      </c>
      <c r="G158" s="39">
        <v>47</v>
      </c>
      <c r="H158" s="38">
        <f t="shared" si="21"/>
        <v>0.64383561643835618</v>
      </c>
    </row>
    <row r="159" spans="1:8" x14ac:dyDescent="0.35">
      <c r="A159" s="35"/>
      <c r="B159" s="35"/>
      <c r="C159" s="36" t="s">
        <v>6</v>
      </c>
      <c r="D159" s="37">
        <v>47</v>
      </c>
      <c r="E159" s="37">
        <v>32</v>
      </c>
      <c r="F159" s="38">
        <f t="shared" si="20"/>
        <v>0.68085106382978722</v>
      </c>
      <c r="G159" s="39">
        <v>30</v>
      </c>
      <c r="H159" s="38">
        <f t="shared" si="21"/>
        <v>0.63829787234042556</v>
      </c>
    </row>
    <row r="160" spans="1:8" x14ac:dyDescent="0.35">
      <c r="A160" s="35"/>
      <c r="B160" s="35"/>
      <c r="C160" s="36" t="s">
        <v>29</v>
      </c>
      <c r="D160" s="37">
        <v>21</v>
      </c>
      <c r="E160" s="37">
        <v>13</v>
      </c>
      <c r="F160" s="38">
        <f t="shared" si="20"/>
        <v>0.61904761904761907</v>
      </c>
      <c r="G160" s="39">
        <v>12</v>
      </c>
      <c r="H160" s="38">
        <f t="shared" si="21"/>
        <v>0.5714285714285714</v>
      </c>
    </row>
    <row r="161" spans="1:8" x14ac:dyDescent="0.35">
      <c r="A161" s="35"/>
      <c r="B161" s="35"/>
      <c r="C161" s="36" t="s">
        <v>1</v>
      </c>
      <c r="D161" s="37">
        <v>77</v>
      </c>
      <c r="E161" s="37">
        <v>46</v>
      </c>
      <c r="F161" s="38">
        <f t="shared" si="20"/>
        <v>0.59740259740259738</v>
      </c>
      <c r="G161" s="39">
        <v>46</v>
      </c>
      <c r="H161" s="38">
        <f t="shared" si="21"/>
        <v>0.59740259740259738</v>
      </c>
    </row>
    <row r="162" spans="1:8" x14ac:dyDescent="0.35">
      <c r="A162" s="35"/>
      <c r="B162" s="35"/>
      <c r="C162" s="36" t="s">
        <v>0</v>
      </c>
      <c r="D162" s="37">
        <v>548</v>
      </c>
      <c r="E162" s="37">
        <v>310</v>
      </c>
      <c r="F162" s="38">
        <f t="shared" si="20"/>
        <v>0.56569343065693434</v>
      </c>
      <c r="G162" s="39">
        <v>267</v>
      </c>
      <c r="H162" s="38">
        <f t="shared" si="21"/>
        <v>0.48722627737226276</v>
      </c>
    </row>
    <row r="163" spans="1:8" x14ac:dyDescent="0.35">
      <c r="A163" s="34"/>
      <c r="B163" s="34"/>
      <c r="C163" s="36" t="s">
        <v>10</v>
      </c>
      <c r="D163" s="37">
        <v>23</v>
      </c>
      <c r="E163" s="37">
        <v>13</v>
      </c>
      <c r="F163" s="38">
        <f t="shared" si="20"/>
        <v>0.56521739130434778</v>
      </c>
      <c r="G163" s="39">
        <v>13</v>
      </c>
      <c r="H163" s="38">
        <f t="shared" si="21"/>
        <v>0.56521739130434778</v>
      </c>
    </row>
    <row r="164" spans="1:8" x14ac:dyDescent="0.35">
      <c r="A164" s="35"/>
      <c r="B164" s="35"/>
      <c r="C164" s="37" t="s">
        <v>63</v>
      </c>
      <c r="D164" s="37">
        <v>282</v>
      </c>
      <c r="E164" s="37">
        <v>143</v>
      </c>
      <c r="F164" s="38">
        <f t="shared" si="20"/>
        <v>0.50709219858156029</v>
      </c>
      <c r="G164" s="37">
        <v>119</v>
      </c>
      <c r="H164" s="38">
        <f t="shared" si="21"/>
        <v>0.42198581560283688</v>
      </c>
    </row>
    <row r="165" spans="1:8" x14ac:dyDescent="0.35">
      <c r="A165" s="35"/>
      <c r="B165" s="35"/>
      <c r="C165" s="37" t="s">
        <v>51</v>
      </c>
      <c r="D165" s="37">
        <v>4</v>
      </c>
      <c r="E165" s="37">
        <v>2</v>
      </c>
      <c r="F165" s="38">
        <f t="shared" si="20"/>
        <v>0.5</v>
      </c>
      <c r="G165" s="37">
        <v>2</v>
      </c>
      <c r="H165" s="38">
        <f t="shared" si="21"/>
        <v>0.5</v>
      </c>
    </row>
    <row r="166" spans="1:8" x14ac:dyDescent="0.35">
      <c r="A166" s="35"/>
      <c r="B166" s="35"/>
      <c r="C166" s="36" t="s">
        <v>22</v>
      </c>
      <c r="D166" s="37">
        <v>2</v>
      </c>
      <c r="E166" s="37">
        <v>1</v>
      </c>
      <c r="F166" s="38">
        <f t="shared" si="20"/>
        <v>0.5</v>
      </c>
      <c r="G166" s="39">
        <v>1</v>
      </c>
      <c r="H166" s="38">
        <f t="shared" si="21"/>
        <v>0.5</v>
      </c>
    </row>
    <row r="167" spans="1:8" x14ac:dyDescent="0.35">
      <c r="A167" s="34"/>
      <c r="B167" s="34"/>
      <c r="C167" s="36" t="s">
        <v>21</v>
      </c>
      <c r="D167" s="37">
        <v>2</v>
      </c>
      <c r="E167" s="37">
        <v>1</v>
      </c>
      <c r="F167" s="38">
        <f t="shared" si="20"/>
        <v>0.5</v>
      </c>
      <c r="G167" s="39">
        <v>1</v>
      </c>
      <c r="H167" s="38">
        <f t="shared" si="21"/>
        <v>0.5</v>
      </c>
    </row>
    <row r="168" spans="1:8" x14ac:dyDescent="0.35">
      <c r="A168" s="35"/>
      <c r="B168" s="35"/>
      <c r="C168" s="36" t="s">
        <v>11</v>
      </c>
      <c r="D168" s="37">
        <v>10</v>
      </c>
      <c r="E168" s="37">
        <v>5</v>
      </c>
      <c r="F168" s="38">
        <f t="shared" si="20"/>
        <v>0.5</v>
      </c>
      <c r="G168" s="39">
        <v>4</v>
      </c>
      <c r="H168" s="38">
        <f t="shared" si="21"/>
        <v>0.4</v>
      </c>
    </row>
    <row r="169" spans="1:8" x14ac:dyDescent="0.35">
      <c r="A169" s="35"/>
      <c r="B169" s="35"/>
      <c r="C169" s="36" t="s">
        <v>15</v>
      </c>
      <c r="D169" s="37">
        <v>6</v>
      </c>
      <c r="E169" s="37">
        <v>3</v>
      </c>
      <c r="F169" s="38">
        <f t="shared" si="20"/>
        <v>0.5</v>
      </c>
      <c r="G169" s="39">
        <v>2</v>
      </c>
      <c r="H169" s="38">
        <f t="shared" si="21"/>
        <v>0.33333333333333331</v>
      </c>
    </row>
    <row r="170" spans="1:8" x14ac:dyDescent="0.35">
      <c r="A170" s="35"/>
      <c r="B170" s="35"/>
      <c r="C170" s="36" t="s">
        <v>17</v>
      </c>
      <c r="D170" s="37">
        <v>1</v>
      </c>
      <c r="E170" s="37">
        <v>0</v>
      </c>
      <c r="F170" s="38">
        <f t="shared" si="20"/>
        <v>0</v>
      </c>
      <c r="G170" s="39">
        <v>0</v>
      </c>
      <c r="H170" s="38">
        <f t="shared" si="21"/>
        <v>0</v>
      </c>
    </row>
    <row r="171" spans="1:8" x14ac:dyDescent="0.35">
      <c r="A171" s="35"/>
      <c r="B171" s="35"/>
      <c r="C171" s="36" t="s">
        <v>12</v>
      </c>
      <c r="D171" s="37">
        <v>4</v>
      </c>
      <c r="E171" s="37">
        <v>0</v>
      </c>
      <c r="F171" s="38">
        <f t="shared" si="20"/>
        <v>0</v>
      </c>
      <c r="G171" s="39">
        <v>0</v>
      </c>
      <c r="H171" s="38">
        <f t="shared" si="21"/>
        <v>0</v>
      </c>
    </row>
    <row r="172" spans="1:8" x14ac:dyDescent="0.35">
      <c r="A172" s="35"/>
      <c r="B172" s="35"/>
      <c r="C172" s="36" t="s">
        <v>23</v>
      </c>
      <c r="D172" s="37">
        <v>2</v>
      </c>
      <c r="E172" s="37">
        <v>0</v>
      </c>
      <c r="F172" s="38">
        <f t="shared" si="20"/>
        <v>0</v>
      </c>
      <c r="G172" s="39">
        <v>0</v>
      </c>
      <c r="H172" s="38">
        <f t="shared" si="21"/>
        <v>0</v>
      </c>
    </row>
    <row r="173" spans="1:8" x14ac:dyDescent="0.35">
      <c r="A173" s="42" t="s">
        <v>32</v>
      </c>
      <c r="B173" s="42"/>
      <c r="C173" s="37"/>
      <c r="D173" s="40">
        <v>2254</v>
      </c>
      <c r="E173" s="40">
        <v>1642</v>
      </c>
      <c r="F173" s="41">
        <f t="shared" ref="F173:F174" si="22">E173/D173</f>
        <v>0.72848269742679683</v>
      </c>
      <c r="G173" s="40">
        <v>1514</v>
      </c>
      <c r="H173" s="41">
        <f t="shared" si="21"/>
        <v>0.67169476486246671</v>
      </c>
    </row>
    <row r="174" spans="1:8" ht="15.5" x14ac:dyDescent="0.35">
      <c r="A174" s="43" t="s">
        <v>32</v>
      </c>
      <c r="B174" s="43"/>
      <c r="C174" s="44"/>
      <c r="D174" s="45">
        <v>8643</v>
      </c>
      <c r="E174" s="45">
        <v>6463</v>
      </c>
      <c r="F174" s="41">
        <f t="shared" si="22"/>
        <v>0.74777276408654403</v>
      </c>
      <c r="G174" s="45">
        <v>5907</v>
      </c>
      <c r="H174" s="41">
        <f t="shared" si="21"/>
        <v>0.68344324887191943</v>
      </c>
    </row>
    <row r="175" spans="1:8" x14ac:dyDescent="0.35">
      <c r="A175" s="37"/>
      <c r="B175" s="37" t="s">
        <v>43</v>
      </c>
      <c r="C175" s="37"/>
      <c r="D175" s="37"/>
      <c r="E175" s="37"/>
      <c r="F175" s="37"/>
      <c r="G175" s="37"/>
      <c r="H175" s="37"/>
    </row>
  </sheetData>
  <sortState xmlns:xlrd2="http://schemas.microsoft.com/office/spreadsheetml/2017/richdata2" ref="C121:H172">
    <sortCondition descending="1" ref="F121:F172"/>
  </sortState>
  <mergeCells count="27">
    <mergeCell ref="G3:G6"/>
    <mergeCell ref="A118:B118"/>
    <mergeCell ref="G62:G65"/>
    <mergeCell ref="H62:H65"/>
    <mergeCell ref="A66:B69"/>
    <mergeCell ref="A70:B72"/>
    <mergeCell ref="A73:B83"/>
    <mergeCell ref="A84:B84"/>
    <mergeCell ref="A85:B116"/>
    <mergeCell ref="A117:B117"/>
    <mergeCell ref="F62:F65"/>
    <mergeCell ref="A59:B59"/>
    <mergeCell ref="A62:B65"/>
    <mergeCell ref="C62:C65"/>
    <mergeCell ref="D62:D65"/>
    <mergeCell ref="E62:E65"/>
    <mergeCell ref="D3:D6"/>
    <mergeCell ref="E3:E6"/>
    <mergeCell ref="F3:F6"/>
    <mergeCell ref="A26:B57"/>
    <mergeCell ref="A58:B58"/>
    <mergeCell ref="A3:B6"/>
    <mergeCell ref="C3:C6"/>
    <mergeCell ref="A7:B10"/>
    <mergeCell ref="A11:B13"/>
    <mergeCell ref="A14:B24"/>
    <mergeCell ref="A25:B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Kirjeldus</vt:lpstr>
      <vt:lpstr>Aruandesse2018</vt:lpstr>
      <vt:lpstr>Aruandesse2017</vt:lpstr>
      <vt:lpstr>Kirjeldus'16</vt:lpstr>
      <vt:lpstr>Aruandesse2016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2016-07-11T10:16:26Z</dcterms:created>
  <dcterms:modified xsi:type="dcterms:W3CDTF">2020-11-12T11:07:46Z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intensiivravi_3_0602.xlsx</vt:lpwstr>
  </property>
</Properties>
</file>