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\\haigekassa.ee\yldine\P_ravikindlustushyvitised\P11_tervishoiukvaliteet\5_Indikaatorid\Andmepäring exceli tabelid\Indikaatorid arvutamiseks_2017_raport\Usaldusvahemikud\"/>
    </mc:Choice>
  </mc:AlternateContent>
  <bookViews>
    <workbookView xWindow="0" yWindow="0" windowWidth="20595" windowHeight="9990"/>
  </bookViews>
  <sheets>
    <sheet name="Kirjeldus" sheetId="12" r:id="rId1"/>
    <sheet name="Aruandesse2016" sheetId="13" r:id="rId2"/>
    <sheet name="Aruandesse2015" sheetId="2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3" l="1"/>
  <c r="M8" i="13"/>
  <c r="L9" i="13"/>
  <c r="M9" i="13"/>
  <c r="L10" i="13"/>
  <c r="M10" i="13"/>
  <c r="L11" i="13"/>
  <c r="M11" i="13"/>
  <c r="L12" i="13"/>
  <c r="M12" i="13"/>
  <c r="L13" i="13"/>
  <c r="M13" i="13"/>
  <c r="L14" i="13"/>
  <c r="M14" i="13"/>
  <c r="L15" i="13"/>
  <c r="M15" i="13"/>
  <c r="L16" i="13"/>
  <c r="M16" i="13"/>
  <c r="L17" i="13"/>
  <c r="M17" i="13"/>
  <c r="L18" i="13"/>
  <c r="M18" i="13"/>
  <c r="L19" i="13"/>
  <c r="M19" i="13"/>
  <c r="L20" i="13"/>
  <c r="M20" i="13"/>
  <c r="L21" i="13"/>
  <c r="M21" i="13"/>
  <c r="L22" i="13"/>
  <c r="M22" i="13"/>
  <c r="L23" i="13"/>
  <c r="M23" i="13"/>
  <c r="L24" i="13"/>
  <c r="M24" i="13"/>
  <c r="L25" i="13"/>
  <c r="M25" i="13"/>
  <c r="L26" i="13"/>
  <c r="M26" i="13"/>
  <c r="L7" i="13"/>
  <c r="M7" i="13"/>
  <c r="L6" i="13"/>
  <c r="M6" i="13"/>
  <c r="G6" i="13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M5" i="13"/>
  <c r="L5" i="13"/>
  <c r="G5" i="13"/>
  <c r="E25" i="13" l="1"/>
  <c r="D25" i="13"/>
  <c r="E12" i="13"/>
  <c r="D12" i="13"/>
  <c r="E7" i="13"/>
  <c r="D7" i="13"/>
  <c r="F8" i="13"/>
  <c r="F23" i="13"/>
  <c r="F22" i="13"/>
  <c r="F21" i="13"/>
  <c r="F20" i="13"/>
  <c r="F19" i="13"/>
  <c r="F18" i="13"/>
  <c r="F17" i="13"/>
  <c r="F16" i="13"/>
  <c r="F15" i="13"/>
  <c r="F14" i="13"/>
  <c r="F13" i="13"/>
  <c r="F11" i="13"/>
  <c r="F10" i="13"/>
  <c r="F9" i="13"/>
  <c r="F6" i="13"/>
  <c r="D26" i="13" l="1"/>
  <c r="F7" i="13"/>
  <c r="E26" i="13"/>
  <c r="F26" i="13" s="1"/>
  <c r="F25" i="13"/>
  <c r="F12" i="13"/>
  <c r="F24" i="13"/>
  <c r="F5" i="13"/>
  <c r="H25" i="13" l="1"/>
  <c r="H11" i="13"/>
  <c r="H10" i="13"/>
  <c r="H21" i="13"/>
  <c r="H5" i="13"/>
  <c r="H16" i="13"/>
  <c r="H15" i="13"/>
  <c r="H18" i="13"/>
  <c r="H19" i="13"/>
  <c r="H8" i="13"/>
  <c r="H24" i="13"/>
  <c r="H22" i="13"/>
  <c r="H14" i="13"/>
  <c r="H6" i="13"/>
  <c r="H13" i="13"/>
  <c r="H17" i="13"/>
  <c r="H23" i="13"/>
  <c r="H20" i="13"/>
  <c r="H12" i="13"/>
  <c r="H9" i="13"/>
  <c r="H7" i="13"/>
  <c r="F25" i="2"/>
  <c r="G8" i="2" l="1"/>
  <c r="G9" i="2"/>
  <c r="G12" i="2"/>
  <c r="G13" i="2"/>
  <c r="G16" i="2"/>
  <c r="G17" i="2"/>
  <c r="G20" i="2"/>
  <c r="G21" i="2"/>
  <c r="G24" i="2"/>
  <c r="G2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6" i="2"/>
  <c r="G6" i="2" s="1"/>
  <c r="F5" i="2"/>
  <c r="G23" i="2" l="1"/>
  <c r="G19" i="2"/>
  <c r="G15" i="2"/>
  <c r="G11" i="2"/>
  <c r="G7" i="2"/>
  <c r="G5" i="2"/>
  <c r="G22" i="2"/>
  <c r="G18" i="2"/>
  <c r="G14" i="2"/>
  <c r="G10" i="2"/>
</calcChain>
</file>

<file path=xl/sharedStrings.xml><?xml version="1.0" encoding="utf-8"?>
<sst xmlns="http://schemas.openxmlformats.org/spreadsheetml/2006/main" count="67" uniqueCount="41">
  <si>
    <t>Haiglaliik</t>
  </si>
  <si>
    <t>Haiglad</t>
  </si>
  <si>
    <t>Piirkondlikud</t>
  </si>
  <si>
    <t>PERH</t>
  </si>
  <si>
    <t>TÜK</t>
  </si>
  <si>
    <t>piirkH</t>
  </si>
  <si>
    <t>ITK</t>
  </si>
  <si>
    <t>IVKH</t>
  </si>
  <si>
    <t>LTKH</t>
  </si>
  <si>
    <t>PH</t>
  </si>
  <si>
    <t>keskH</t>
  </si>
  <si>
    <t>Hiiumaa</t>
  </si>
  <si>
    <t>Jõgeva</t>
  </si>
  <si>
    <t>Järva</t>
  </si>
  <si>
    <t>Kures</t>
  </si>
  <si>
    <t>Lõuna</t>
  </si>
  <si>
    <t>Lääne</t>
  </si>
  <si>
    <t>Narva</t>
  </si>
  <si>
    <t>Põlva</t>
  </si>
  <si>
    <t>Rakvere</t>
  </si>
  <si>
    <t>Rapla</t>
  </si>
  <si>
    <t>Valga</t>
  </si>
  <si>
    <t>Viljandi</t>
  </si>
  <si>
    <t>üldH</t>
  </si>
  <si>
    <t>Üldhaiglad</t>
  </si>
  <si>
    <t>Keskhaiglad</t>
  </si>
  <si>
    <t>Neuroloogia indikaator 3:  Isheemilise insuldiga patsientide osakaal, kellel on tehtud rekanaliseeriv protseduur (trombolüüs või trombektoomia)</t>
  </si>
  <si>
    <t>Kokku:</t>
  </si>
  <si>
    <t>ITKH</t>
  </si>
  <si>
    <t>Vilj</t>
  </si>
  <si>
    <t>2016.a. vältimatud isheemilise insuldiga ravijuhud</t>
  </si>
  <si>
    <t>2016. a. vältimatud isheemilise insuldiga ravijuhud, kus on tehtud rekanaliseeriv protseduur</t>
  </si>
  <si>
    <t>2016. a. vältimatud isheemilise insuldiga ravijuhtude osakaal %, kus on tehtud rekanaliseeriv protseduur</t>
  </si>
  <si>
    <t>2015. a. vältimatud isheemilise insuldiga ravijuhud</t>
  </si>
  <si>
    <t>2015. a. vältimatud isheemilise insuldiga ravijuhud, kus on tehtud rekanaliseeriv protseduur</t>
  </si>
  <si>
    <t>2015. a. vältimatud isheemilise insuldiga ravijuhtude osakaal %, kus on tehtud rekanaliseeriv protseduur</t>
  </si>
  <si>
    <t>ülemise usaldusvahemiku erinevus sagedusest</t>
  </si>
  <si>
    <t>alumise usaldusvahemiku erinevus sagedusest</t>
  </si>
  <si>
    <t>ülemine usaldusvahemik</t>
  </si>
  <si>
    <t>alumine usaldusvahemik</t>
  </si>
  <si>
    <t>95% usaldusvahemik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</si>
</sst>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%"/>
  </numFmts>
  <fonts count="33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  <charset val="186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0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8"/>
      <name val="Arial"/>
      <family val="2"/>
      <charset val="186"/>
    </font>
    <font>
      <sz val="11"/>
      <color theme="1"/>
      <name val="Calibri"/>
      <family val="2"/>
      <charset val="186"/>
      <scheme val="minor"/>
    </font>
  </fonts>
  <fills count="52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129">
    <xf numFmtId="0" fontId="0" fillId="0" borderId="0"/>
    <xf numFmtId="0" fontId="5" fillId="2" borderId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8" borderId="0" applyNumberFormat="0" applyBorder="0" applyAlignment="0" applyProtection="0"/>
    <xf numFmtId="0" fontId="14" fillId="16" borderId="0" applyNumberFormat="0" applyBorder="0" applyAlignment="0" applyProtection="0"/>
    <xf numFmtId="0" fontId="13" fillId="9" borderId="0" applyNumberFormat="0" applyBorder="0" applyAlignment="0" applyProtection="0"/>
    <xf numFmtId="0" fontId="13" fillId="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3" fillId="6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20" borderId="0" applyNumberFormat="0" applyBorder="0" applyAlignment="0" applyProtection="0"/>
    <xf numFmtId="0" fontId="16" fillId="23" borderId="10" applyNumberFormat="0" applyAlignment="0" applyProtection="0"/>
    <xf numFmtId="0" fontId="17" fillId="15" borderId="11" applyNumberFormat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4" fillId="13" borderId="0" applyNumberFormat="0" applyBorder="0" applyAlignment="0" applyProtection="0"/>
    <xf numFmtId="0" fontId="19" fillId="0" borderId="12" applyNumberFormat="0" applyFill="0" applyAlignment="0" applyProtection="0"/>
    <xf numFmtId="0" fontId="20" fillId="0" borderId="13" applyNumberFormat="0" applyFill="0" applyAlignment="0" applyProtection="0"/>
    <xf numFmtId="0" fontId="21" fillId="0" borderId="14" applyNumberFormat="0" applyFill="0" applyAlignment="0" applyProtection="0"/>
    <xf numFmtId="0" fontId="21" fillId="0" borderId="0" applyNumberFormat="0" applyFill="0" applyBorder="0" applyAlignment="0" applyProtection="0"/>
    <xf numFmtId="0" fontId="22" fillId="21" borderId="10" applyNumberFormat="0" applyAlignment="0" applyProtection="0"/>
    <xf numFmtId="0" fontId="23" fillId="0" borderId="15" applyNumberFormat="0" applyFill="0" applyAlignment="0" applyProtection="0"/>
    <xf numFmtId="0" fontId="23" fillId="21" borderId="0" applyNumberFormat="0" applyBorder="0" applyAlignment="0" applyProtection="0"/>
    <xf numFmtId="0" fontId="6" fillId="20" borderId="10" applyNumberFormat="0" applyFont="0" applyAlignment="0" applyProtection="0"/>
    <xf numFmtId="0" fontId="24" fillId="23" borderId="16" applyNumberFormat="0" applyAlignment="0" applyProtection="0"/>
    <xf numFmtId="4" fontId="6" fillId="27" borderId="10" applyNumberFormat="0" applyProtection="0">
      <alignment vertical="center"/>
    </xf>
    <xf numFmtId="4" fontId="27" fillId="28" borderId="10" applyNumberFormat="0" applyProtection="0">
      <alignment vertical="center"/>
    </xf>
    <xf numFmtId="4" fontId="6" fillId="28" borderId="10" applyNumberFormat="0" applyProtection="0">
      <alignment horizontal="left" vertical="center" indent="1"/>
    </xf>
    <xf numFmtId="0" fontId="10" fillId="27" borderId="17" applyNumberFormat="0" applyProtection="0">
      <alignment horizontal="left" vertical="top" indent="1"/>
    </xf>
    <xf numFmtId="4" fontId="6" fillId="29" borderId="10" applyNumberFormat="0" applyProtection="0">
      <alignment horizontal="left" vertical="center" indent="1"/>
    </xf>
    <xf numFmtId="4" fontId="6" fillId="30" borderId="10" applyNumberFormat="0" applyProtection="0">
      <alignment horizontal="right" vertical="center"/>
    </xf>
    <xf numFmtId="4" fontId="6" fillId="31" borderId="10" applyNumberFormat="0" applyProtection="0">
      <alignment horizontal="right" vertical="center"/>
    </xf>
    <xf numFmtId="4" fontId="6" fillId="32" borderId="18" applyNumberFormat="0" applyProtection="0">
      <alignment horizontal="right" vertical="center"/>
    </xf>
    <xf numFmtId="4" fontId="6" fillId="33" borderId="10" applyNumberFormat="0" applyProtection="0">
      <alignment horizontal="right" vertical="center"/>
    </xf>
    <xf numFmtId="4" fontId="6" fillId="34" borderId="10" applyNumberFormat="0" applyProtection="0">
      <alignment horizontal="right" vertical="center"/>
    </xf>
    <xf numFmtId="4" fontId="6" fillId="35" borderId="10" applyNumberFormat="0" applyProtection="0">
      <alignment horizontal="right" vertical="center"/>
    </xf>
    <xf numFmtId="4" fontId="6" fillId="36" borderId="10" applyNumberFormat="0" applyProtection="0">
      <alignment horizontal="right" vertical="center"/>
    </xf>
    <xf numFmtId="4" fontId="6" fillId="37" borderId="10" applyNumberFormat="0" applyProtection="0">
      <alignment horizontal="right" vertical="center"/>
    </xf>
    <xf numFmtId="4" fontId="6" fillId="38" borderId="10" applyNumberFormat="0" applyProtection="0">
      <alignment horizontal="right" vertical="center"/>
    </xf>
    <xf numFmtId="4" fontId="6" fillId="39" borderId="18" applyNumberFormat="0" applyProtection="0">
      <alignment horizontal="left" vertical="center" indent="1"/>
    </xf>
    <xf numFmtId="4" fontId="9" fillId="40" borderId="18" applyNumberFormat="0" applyProtection="0">
      <alignment horizontal="left" vertical="center" indent="1"/>
    </xf>
    <xf numFmtId="4" fontId="9" fillId="40" borderId="18" applyNumberFormat="0" applyProtection="0">
      <alignment horizontal="left" vertical="center" indent="1"/>
    </xf>
    <xf numFmtId="4" fontId="6" fillId="41" borderId="10" applyNumberFormat="0" applyProtection="0">
      <alignment horizontal="right" vertical="center"/>
    </xf>
    <xf numFmtId="4" fontId="6" fillId="42" borderId="18" applyNumberFormat="0" applyProtection="0">
      <alignment horizontal="left" vertical="center" indent="1"/>
    </xf>
    <xf numFmtId="4" fontId="6" fillId="41" borderId="18" applyNumberFormat="0" applyProtection="0">
      <alignment horizontal="left" vertical="center" indent="1"/>
    </xf>
    <xf numFmtId="0" fontId="6" fillId="43" borderId="10" applyNumberFormat="0" applyProtection="0">
      <alignment horizontal="left" vertical="center" indent="1"/>
    </xf>
    <xf numFmtId="0" fontId="6" fillId="40" borderId="17" applyNumberFormat="0" applyProtection="0">
      <alignment horizontal="left" vertical="top" indent="1"/>
    </xf>
    <xf numFmtId="0" fontId="6" fillId="44" borderId="10" applyNumberFormat="0" applyProtection="0">
      <alignment horizontal="left" vertical="center" indent="1"/>
    </xf>
    <xf numFmtId="0" fontId="6" fillId="41" borderId="17" applyNumberFormat="0" applyProtection="0">
      <alignment horizontal="left" vertical="top" indent="1"/>
    </xf>
    <xf numFmtId="0" fontId="6" fillId="45" borderId="10" applyNumberFormat="0" applyProtection="0">
      <alignment horizontal="left" vertical="center" indent="1"/>
    </xf>
    <xf numFmtId="0" fontId="6" fillId="45" borderId="17" applyNumberFormat="0" applyProtection="0">
      <alignment horizontal="left" vertical="top" indent="1"/>
    </xf>
    <xf numFmtId="0" fontId="6" fillId="42" borderId="10" applyNumberFormat="0" applyProtection="0">
      <alignment horizontal="left" vertical="center" indent="1"/>
    </xf>
    <xf numFmtId="0" fontId="6" fillId="42" borderId="17" applyNumberFormat="0" applyProtection="0">
      <alignment horizontal="left" vertical="top" indent="1"/>
    </xf>
    <xf numFmtId="0" fontId="6" fillId="46" borderId="19" applyNumberFormat="0">
      <protection locked="0"/>
    </xf>
    <xf numFmtId="0" fontId="7" fillId="40" borderId="20" applyBorder="0"/>
    <xf numFmtId="4" fontId="8" fillId="47" borderId="17" applyNumberFormat="0" applyProtection="0">
      <alignment vertical="center"/>
    </xf>
    <xf numFmtId="4" fontId="27" fillId="48" borderId="1" applyNumberFormat="0" applyProtection="0">
      <alignment vertical="center"/>
    </xf>
    <xf numFmtId="4" fontId="8" fillId="43" borderId="17" applyNumberFormat="0" applyProtection="0">
      <alignment horizontal="left" vertical="center" indent="1"/>
    </xf>
    <xf numFmtId="0" fontId="8" fillId="47" borderId="17" applyNumberFormat="0" applyProtection="0">
      <alignment horizontal="left" vertical="top" indent="1"/>
    </xf>
    <xf numFmtId="4" fontId="6" fillId="0" borderId="10" applyNumberFormat="0" applyProtection="0">
      <alignment horizontal="right" vertical="center"/>
    </xf>
    <xf numFmtId="4" fontId="27" fillId="49" borderId="10" applyNumberFormat="0" applyProtection="0">
      <alignment horizontal="right" vertical="center"/>
    </xf>
    <xf numFmtId="4" fontId="6" fillId="29" borderId="10" applyNumberFormat="0" applyProtection="0">
      <alignment horizontal="left" vertical="center" indent="1"/>
    </xf>
    <xf numFmtId="0" fontId="8" fillId="41" borderId="17" applyNumberFormat="0" applyProtection="0">
      <alignment horizontal="left" vertical="top" indent="1"/>
    </xf>
    <xf numFmtId="4" fontId="11" fillId="50" borderId="18" applyNumberFormat="0" applyProtection="0">
      <alignment horizontal="left" vertical="center" indent="1"/>
    </xf>
    <xf numFmtId="0" fontId="6" fillId="51" borderId="1"/>
    <xf numFmtId="4" fontId="12" fillId="46" borderId="10" applyNumberFormat="0" applyProtection="0">
      <alignment horizontal="right" vertical="center"/>
    </xf>
    <xf numFmtId="0" fontId="25" fillId="0" borderId="0" applyNumberFormat="0" applyFill="0" applyBorder="0" applyAlignment="0" applyProtection="0"/>
    <xf numFmtId="0" fontId="18" fillId="0" borderId="21" applyNumberFormat="0" applyFill="0" applyAlignment="0" applyProtection="0"/>
    <xf numFmtId="0" fontId="2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9" borderId="0" applyNumberFormat="0" applyBorder="0" applyAlignment="0" applyProtection="0"/>
    <xf numFmtId="0" fontId="6" fillId="2" borderId="0"/>
    <xf numFmtId="0" fontId="9" fillId="0" borderId="0"/>
    <xf numFmtId="0" fontId="28" fillId="0" borderId="0"/>
    <xf numFmtId="0" fontId="4" fillId="0" borderId="0"/>
    <xf numFmtId="0" fontId="9" fillId="0" borderId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6" borderId="0" applyNumberFormat="0" applyBorder="0" applyAlignment="0" applyProtection="0"/>
    <xf numFmtId="0" fontId="13" fillId="15" borderId="0" applyNumberFormat="0" applyBorder="0" applyAlignment="0" applyProtection="0"/>
    <xf numFmtId="0" fontId="13" fillId="11" borderId="0" applyNumberFormat="0" applyBorder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9" borderId="0" applyNumberFormat="0" applyBorder="0" applyAlignment="0" applyProtection="0"/>
    <xf numFmtId="0" fontId="31" fillId="2" borderId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6" borderId="0" applyNumberFormat="0" applyBorder="0" applyAlignment="0" applyProtection="0"/>
    <xf numFmtId="0" fontId="13" fillId="15" borderId="0" applyNumberFormat="0" applyBorder="0" applyAlignment="0" applyProtection="0"/>
    <xf numFmtId="0" fontId="13" fillId="11" borderId="0" applyNumberFormat="0" applyBorder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  <xf numFmtId="9" fontId="32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0" fillId="0" borderId="0" xfId="0" applyBorder="1"/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0" fillId="0" borderId="1" xfId="0" applyBorder="1"/>
    <xf numFmtId="0" fontId="4" fillId="0" borderId="1" xfId="0" applyFont="1" applyBorder="1"/>
    <xf numFmtId="0" fontId="2" fillId="0" borderId="1" xfId="0" applyFont="1" applyBorder="1"/>
    <xf numFmtId="0" fontId="0" fillId="0" borderId="0" xfId="0" applyAlignment="1">
      <alignment vertical="top" wrapText="1"/>
    </xf>
    <xf numFmtId="0" fontId="4" fillId="0" borderId="0" xfId="0" applyFont="1"/>
    <xf numFmtId="165" fontId="30" fillId="0" borderId="0" xfId="0" applyNumberFormat="1" applyFont="1"/>
    <xf numFmtId="165" fontId="29" fillId="0" borderId="1" xfId="0" applyNumberFormat="1" applyFont="1" applyBorder="1"/>
    <xf numFmtId="165" fontId="4" fillId="0" borderId="1" xfId="0" applyNumberFormat="1" applyFont="1" applyBorder="1"/>
    <xf numFmtId="0" fontId="29" fillId="0" borderId="1" xfId="0" applyFont="1" applyBorder="1"/>
    <xf numFmtId="9" fontId="30" fillId="0" borderId="0" xfId="0" applyNumberFormat="1" applyFont="1" applyBorder="1"/>
    <xf numFmtId="0" fontId="4" fillId="0" borderId="0" xfId="0" applyFont="1" applyAlignment="1">
      <alignment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65" fontId="0" fillId="0" borderId="0" xfId="0" applyNumberFormat="1"/>
    <xf numFmtId="0" fontId="0" fillId="0" borderId="0" xfId="0" applyBorder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9" fontId="0" fillId="0" borderId="1" xfId="128" applyFont="1" applyBorder="1" applyAlignment="1">
      <alignment horizontal="right"/>
    </xf>
    <xf numFmtId="9" fontId="29" fillId="0" borderId="1" xfId="128" applyFont="1" applyBorder="1" applyAlignment="1">
      <alignment horizontal="right"/>
    </xf>
  </cellXfs>
  <cellStyles count="129">
    <cellStyle name="Accent1 - 20%" xfId="3"/>
    <cellStyle name="Accent1 - 40%" xfId="4"/>
    <cellStyle name="Accent1 - 60%" xfId="5"/>
    <cellStyle name="Accent1 2" xfId="2"/>
    <cellStyle name="Accent1 3" xfId="86"/>
    <cellStyle name="Accent1 4" xfId="97"/>
    <cellStyle name="Accent1 5" xfId="108"/>
    <cellStyle name="Accent1 6" xfId="109"/>
    <cellStyle name="Accent1 7" xfId="116"/>
    <cellStyle name="Accent1 8" xfId="127"/>
    <cellStyle name="Accent2 - 20%" xfId="7"/>
    <cellStyle name="Accent2 - 40%" xfId="8"/>
    <cellStyle name="Accent2 - 60%" xfId="9"/>
    <cellStyle name="Accent2 2" xfId="6"/>
    <cellStyle name="Accent2 3" xfId="87"/>
    <cellStyle name="Accent2 4" xfId="98"/>
    <cellStyle name="Accent2 5" xfId="107"/>
    <cellStyle name="Accent2 6" xfId="110"/>
    <cellStyle name="Accent2 7" xfId="117"/>
    <cellStyle name="Accent2 8" xfId="126"/>
    <cellStyle name="Accent3 - 20%" xfId="11"/>
    <cellStyle name="Accent3 - 40%" xfId="12"/>
    <cellStyle name="Accent3 - 60%" xfId="13"/>
    <cellStyle name="Accent3 2" xfId="10"/>
    <cellStyle name="Accent3 3" xfId="88"/>
    <cellStyle name="Accent3 4" xfId="99"/>
    <cellStyle name="Accent3 5" xfId="106"/>
    <cellStyle name="Accent3 6" xfId="111"/>
    <cellStyle name="Accent3 7" xfId="118"/>
    <cellStyle name="Accent3 8" xfId="125"/>
    <cellStyle name="Accent4 - 20%" xfId="15"/>
    <cellStyle name="Accent4 - 40%" xfId="16"/>
    <cellStyle name="Accent4 - 60%" xfId="17"/>
    <cellStyle name="Accent4 2" xfId="14"/>
    <cellStyle name="Accent4 3" xfId="89"/>
    <cellStyle name="Accent4 4" xfId="100"/>
    <cellStyle name="Accent4 5" xfId="105"/>
    <cellStyle name="Accent4 6" xfId="112"/>
    <cellStyle name="Accent4 7" xfId="119"/>
    <cellStyle name="Accent4 8" xfId="124"/>
    <cellStyle name="Accent5 - 20%" xfId="19"/>
    <cellStyle name="Accent5 - 40%" xfId="20"/>
    <cellStyle name="Accent5 - 60%" xfId="21"/>
    <cellStyle name="Accent5 2" xfId="18"/>
    <cellStyle name="Accent5 3" xfId="90"/>
    <cellStyle name="Accent5 4" xfId="101"/>
    <cellStyle name="Accent5 5" xfId="104"/>
    <cellStyle name="Accent5 6" xfId="113"/>
    <cellStyle name="Accent5 7" xfId="120"/>
    <cellStyle name="Accent5 8" xfId="123"/>
    <cellStyle name="Accent6 - 20%" xfId="23"/>
    <cellStyle name="Accent6 - 40%" xfId="24"/>
    <cellStyle name="Accent6 - 60%" xfId="25"/>
    <cellStyle name="Accent6 2" xfId="22"/>
    <cellStyle name="Accent6 3" xfId="91"/>
    <cellStyle name="Accent6 4" xfId="102"/>
    <cellStyle name="Accent6 5" xfId="103"/>
    <cellStyle name="Accent6 6" xfId="114"/>
    <cellStyle name="Accent6 7" xfId="121"/>
    <cellStyle name="Accent6 8" xfId="122"/>
    <cellStyle name="Bad 2" xfId="26"/>
    <cellStyle name="Calculation 2" xfId="27"/>
    <cellStyle name="Check Cell 2" xfId="28"/>
    <cellStyle name="Emphasis 1" xfId="29"/>
    <cellStyle name="Emphasis 2" xfId="30"/>
    <cellStyle name="Emphasis 3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2" xfId="1"/>
    <cellStyle name="Normal 2 2" xfId="95"/>
    <cellStyle name="Normal 2 3" xfId="96"/>
    <cellStyle name="Normal 2 4" xfId="93"/>
    <cellStyle name="Normal 2 5" xfId="92"/>
    <cellStyle name="Normal 3" xfId="94"/>
    <cellStyle name="Normal 4" xfId="115"/>
    <cellStyle name="Note 2" xfId="40"/>
    <cellStyle name="Output 2" xfId="41"/>
    <cellStyle name="Percent" xfId="128" builtinId="5"/>
    <cellStyle name="SAPBEXaggData" xfId="42"/>
    <cellStyle name="SAPBEXaggDataEmph" xfId="43"/>
    <cellStyle name="SAPBEXaggItem" xfId="44"/>
    <cellStyle name="SAPBEXaggItemX" xfId="45"/>
    <cellStyle name="SAPBEXchaText" xfId="46"/>
    <cellStyle name="SAPBEXexcBad7" xfId="47"/>
    <cellStyle name="SAPBEXexcBad8" xfId="48"/>
    <cellStyle name="SAPBEXexcBad9" xfId="49"/>
    <cellStyle name="SAPBEXexcCritical4" xfId="50"/>
    <cellStyle name="SAPBEXexcCritical5" xfId="51"/>
    <cellStyle name="SAPBEXexcCritical6" xfId="52"/>
    <cellStyle name="SAPBEXexcGood1" xfId="53"/>
    <cellStyle name="SAPBEXexcGood2" xfId="54"/>
    <cellStyle name="SAPBEXexcGood3" xfId="55"/>
    <cellStyle name="SAPBEXfilterDrill" xfId="56"/>
    <cellStyle name="SAPBEXfilterItem" xfId="57"/>
    <cellStyle name="SAPBEXfilterText" xfId="58"/>
    <cellStyle name="SAPBEXformats" xfId="59"/>
    <cellStyle name="SAPBEXheaderItem" xfId="60"/>
    <cellStyle name="SAPBEXheaderText" xfId="61"/>
    <cellStyle name="SAPBEXHLevel0" xfId="62"/>
    <cellStyle name="SAPBEXHLevel0X" xfId="63"/>
    <cellStyle name="SAPBEXHLevel1" xfId="64"/>
    <cellStyle name="SAPBEXHLevel1X" xfId="65"/>
    <cellStyle name="SAPBEXHLevel2" xfId="66"/>
    <cellStyle name="SAPBEXHLevel2X" xfId="67"/>
    <cellStyle name="SAPBEXHLevel3" xfId="68"/>
    <cellStyle name="SAPBEXHLevel3X" xfId="69"/>
    <cellStyle name="SAPBEXinputData" xfId="70"/>
    <cellStyle name="SAPBEXItemHeader" xfId="71"/>
    <cellStyle name="SAPBEXresData" xfId="72"/>
    <cellStyle name="SAPBEXresDataEmph" xfId="73"/>
    <cellStyle name="SAPBEXresItem" xfId="74"/>
    <cellStyle name="SAPBEXresItemX" xfId="75"/>
    <cellStyle name="SAPBEXstdData" xfId="76"/>
    <cellStyle name="SAPBEXstdDataEmph" xfId="77"/>
    <cellStyle name="SAPBEXstdItem" xfId="78"/>
    <cellStyle name="SAPBEXstdItemX" xfId="79"/>
    <cellStyle name="SAPBEXtitle" xfId="80"/>
    <cellStyle name="SAPBEXunassignedItem" xfId="81"/>
    <cellStyle name="SAPBEXundefined" xfId="82"/>
    <cellStyle name="Sheet Title" xfId="83"/>
    <cellStyle name="Total 2" xfId="84"/>
    <cellStyle name="Warning Text 2" xfId="85"/>
  </cellStyles>
  <dxfs count="0"/>
  <tableStyles count="0" defaultTableStyle="TableStyleMedium2" defaultPivotStyle="PivotStyleLight16"/>
  <colors>
    <mruColors>
      <color rgb="FFCBDB2A"/>
      <color rgb="FF62BB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803850717290476"/>
          <c:y val="8.7892536986204195E-2"/>
          <c:w val="0.84932900854642079"/>
          <c:h val="0.5887674754941346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Aruandesse2016!$F$3:$F$4</c:f>
              <c:strCache>
                <c:ptCount val="2"/>
                <c:pt idx="0">
                  <c:v>2016. a. vältimatud isheemilise insuldiga ravijuhtude osakaal %, kus on tehtud rekanaliseeriv protseduur</c:v>
                </c:pt>
              </c:strCache>
            </c:strRef>
          </c:tx>
          <c:spPr>
            <a:solidFill>
              <a:srgbClr val="62BB46"/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1-965F-4C1F-86DD-B91ACAB25DBF}"/>
              </c:ext>
            </c:extLst>
          </c:dPt>
          <c:dPt>
            <c:idx val="7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4-965F-4C1F-86DD-B91ACAB25DBF}"/>
              </c:ext>
            </c:extLst>
          </c:dPt>
          <c:dPt>
            <c:idx val="20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7-965F-4C1F-86DD-B91ACAB25DBF}"/>
              </c:ext>
            </c:extLst>
          </c:dPt>
          <c:errBars>
            <c:errBarType val="both"/>
            <c:errValType val="cust"/>
            <c:noEndCap val="0"/>
            <c:plus>
              <c:numRef>
                <c:f>Aruandesse2016!$M$5:$M$25</c:f>
                <c:numCache>
                  <c:formatCode>General</c:formatCode>
                  <c:ptCount val="21"/>
                  <c:pt idx="0">
                    <c:v>3.1020028612303296E-2</c:v>
                  </c:pt>
                  <c:pt idx="1">
                    <c:v>4.1000000000000036E-2</c:v>
                  </c:pt>
                  <c:pt idx="2">
                    <c:v>2.4849471114727434E-2</c:v>
                  </c:pt>
                  <c:pt idx="3">
                    <c:v>4.5788461538461556E-2</c:v>
                  </c:pt>
                  <c:pt idx="4">
                    <c:v>4.9836065573770488E-2</c:v>
                  </c:pt>
                  <c:pt idx="5">
                    <c:v>4.8480519480519513E-2</c:v>
                  </c:pt>
                  <c:pt idx="6">
                    <c:v>6.1206185567010324E-2</c:v>
                  </c:pt>
                  <c:pt idx="7">
                    <c:v>2.4153846153846165E-2</c:v>
                  </c:pt>
                  <c:pt idx="8">
                    <c:v>0.371</c:v>
                  </c:pt>
                  <c:pt idx="9">
                    <c:v>0.104</c:v>
                  </c:pt>
                  <c:pt idx="10">
                    <c:v>7.1999999999999995E-2</c:v>
                  </c:pt>
                  <c:pt idx="11">
                    <c:v>8.3368421052631592E-2</c:v>
                  </c:pt>
                  <c:pt idx="12">
                    <c:v>0.13600000000000001</c:v>
                  </c:pt>
                  <c:pt idx="13">
                    <c:v>0.126</c:v>
                  </c:pt>
                  <c:pt idx="14">
                    <c:v>3.7999999999999999E-2</c:v>
                  </c:pt>
                  <c:pt idx="15">
                    <c:v>0.11700000000000001</c:v>
                  </c:pt>
                  <c:pt idx="16">
                    <c:v>5.8999999999999997E-2</c:v>
                  </c:pt>
                  <c:pt idx="17">
                    <c:v>0.40200000000000002</c:v>
                  </c:pt>
                  <c:pt idx="18">
                    <c:v>7.5999999999999998E-2</c:v>
                  </c:pt>
                  <c:pt idx="19">
                    <c:v>4.5532467532467535E-2</c:v>
                  </c:pt>
                  <c:pt idx="20">
                    <c:v>1.1402061855670102E-2</c:v>
                  </c:pt>
                </c:numCache>
              </c:numRef>
            </c:plus>
            <c:minus>
              <c:numRef>
                <c:f>Aruandesse2016!$L$5:$L$25</c:f>
                <c:numCache>
                  <c:formatCode>General</c:formatCode>
                  <c:ptCount val="21"/>
                  <c:pt idx="0">
                    <c:v>2.79799713876967E-2</c:v>
                  </c:pt>
                  <c:pt idx="1">
                    <c:v>3.7999999999999978E-2</c:v>
                  </c:pt>
                  <c:pt idx="2">
                    <c:v>2.3150528885272581E-2</c:v>
                  </c:pt>
                  <c:pt idx="3">
                    <c:v>4.1211538461538438E-2</c:v>
                  </c:pt>
                  <c:pt idx="4">
                    <c:v>4.1163934426229509E-2</c:v>
                  </c:pt>
                  <c:pt idx="5">
                    <c:v>4.3519480519480513E-2</c:v>
                  </c:pt>
                  <c:pt idx="6">
                    <c:v>4.6793814432989675E-2</c:v>
                  </c:pt>
                  <c:pt idx="7">
                    <c:v>2.2846153846153849E-2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3.5631578947368417E-2</c:v>
                  </c:pt>
                  <c:pt idx="12">
                    <c:v>-1.7000000000000001E-2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3.2467532467532464E-2</c:v>
                  </c:pt>
                  <c:pt idx="20">
                    <c:v>5.5979381443298972E-3</c:v>
                  </c:pt>
                </c:numCache>
              </c:numRef>
            </c:minus>
          </c:errBars>
          <c:cat>
            <c:multiLvlStrRef>
              <c:f>Aruandesse2016!$A$5:$C$25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ITKH</c:v>
                  </c:pt>
                  <c:pt idx="4">
                    <c:v>IVKH</c:v>
                  </c:pt>
                  <c:pt idx="5">
                    <c:v>LTKH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Narva</c:v>
                  </c:pt>
                  <c:pt idx="15">
                    <c:v>Põlva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Aruandesse2016!$F$5:$F$25</c:f>
              <c:numCache>
                <c:formatCode>0.0%</c:formatCode>
                <c:ptCount val="21"/>
                <c:pt idx="0">
                  <c:v>0.1859799713876967</c:v>
                </c:pt>
                <c:pt idx="1">
                  <c:v>0.3</c:v>
                </c:pt>
                <c:pt idx="2">
                  <c:v>0.23515052888527258</c:v>
                </c:pt>
                <c:pt idx="3">
                  <c:v>0.25721153846153844</c:v>
                </c:pt>
                <c:pt idx="4">
                  <c:v>0.1901639344262295</c:v>
                </c:pt>
                <c:pt idx="5">
                  <c:v>0.2805194805194805</c:v>
                </c:pt>
                <c:pt idx="6">
                  <c:v>0.15979381443298968</c:v>
                </c:pt>
                <c:pt idx="7">
                  <c:v>0.23384615384615384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5.2631578947368418E-2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3.2467532467532464E-2</c:v>
                </c:pt>
                <c:pt idx="20">
                  <c:v>1.1597938144329897E-2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65F-4C1F-86DD-B91ACAB25D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98000864"/>
        <c:axId val="198001424"/>
      </c:barChart>
      <c:lineChart>
        <c:grouping val="standard"/>
        <c:varyColors val="0"/>
        <c:ser>
          <c:idx val="2"/>
          <c:order val="1"/>
          <c:tx>
            <c:v>2016 HVA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Aruandesse2016!$A$5:$C$25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ITKH</c:v>
                  </c:pt>
                  <c:pt idx="4">
                    <c:v>IVKH</c:v>
                  </c:pt>
                  <c:pt idx="5">
                    <c:v>LTKH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Narva</c:v>
                  </c:pt>
                  <c:pt idx="15">
                    <c:v>Põlva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Aruandesse2016!$H$5:$H$25</c:f>
              <c:numCache>
                <c:formatCode>0.0%</c:formatCode>
                <c:ptCount val="21"/>
                <c:pt idx="0">
                  <c:v>0.18214826021180031</c:v>
                </c:pt>
                <c:pt idx="1">
                  <c:v>0.18214826021180031</c:v>
                </c:pt>
                <c:pt idx="2">
                  <c:v>0.18214826021180031</c:v>
                </c:pt>
                <c:pt idx="3">
                  <c:v>0.18214826021180031</c:v>
                </c:pt>
                <c:pt idx="4">
                  <c:v>0.18214826021180031</c:v>
                </c:pt>
                <c:pt idx="5">
                  <c:v>0.18214826021180031</c:v>
                </c:pt>
                <c:pt idx="6">
                  <c:v>0.18214826021180031</c:v>
                </c:pt>
                <c:pt idx="7">
                  <c:v>0.18214826021180031</c:v>
                </c:pt>
                <c:pt idx="8">
                  <c:v>0.18214826021180031</c:v>
                </c:pt>
                <c:pt idx="9">
                  <c:v>0.18214826021180031</c:v>
                </c:pt>
                <c:pt idx="10">
                  <c:v>0.18214826021180031</c:v>
                </c:pt>
                <c:pt idx="11">
                  <c:v>0.18214826021180031</c:v>
                </c:pt>
                <c:pt idx="12">
                  <c:v>0.18214826021180031</c:v>
                </c:pt>
                <c:pt idx="13">
                  <c:v>0.18214826021180031</c:v>
                </c:pt>
                <c:pt idx="14">
                  <c:v>0.18214826021180031</c:v>
                </c:pt>
                <c:pt idx="15">
                  <c:v>0.18214826021180031</c:v>
                </c:pt>
                <c:pt idx="16">
                  <c:v>0.18214826021180031</c:v>
                </c:pt>
                <c:pt idx="17">
                  <c:v>0.18214826021180031</c:v>
                </c:pt>
                <c:pt idx="18">
                  <c:v>0.18214826021180031</c:v>
                </c:pt>
                <c:pt idx="19">
                  <c:v>0.18214826021180031</c:v>
                </c:pt>
                <c:pt idx="20">
                  <c:v>0.18214826021180031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65F-4C1F-86DD-B91ACAB25DBF}"/>
            </c:ext>
          </c:extLst>
        </c:ser>
        <c:ser>
          <c:idx val="1"/>
          <c:order val="2"/>
          <c:tx>
            <c:strRef>
              <c:f>Aruandesse2015!$F$3</c:f>
              <c:strCache>
                <c:ptCount val="1"/>
                <c:pt idx="0">
                  <c:v>2015. a. vältimatud isheemilise insuldiga ravijuhtude osakaal %, kus on tehtud rekanaliseeriv protseduur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>
                <a:noFill/>
              </a:ln>
            </c:spPr>
          </c:marker>
          <c:dPt>
            <c:idx val="2"/>
            <c:bubble3D val="0"/>
            <c:spPr>
              <a:ln>
                <a:noFill/>
              </a:ln>
              <a:effectLst>
                <a:outerShdw algn="ctr" rotWithShape="0">
                  <a:srgbClr val="5B9BD5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3106-44ED-BAAF-6BF59B65F71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8-3106-44ED-BAAF-6BF59B65F713}"/>
              </c:ext>
            </c:extLst>
          </c:dPt>
          <c:dPt>
            <c:idx val="7"/>
            <c:bubble3D val="0"/>
            <c:spPr>
              <a:ln>
                <a:noFill/>
              </a:ln>
              <a:effectLst>
                <a:outerShdw algn="ctr" rotWithShape="0">
                  <a:srgbClr val="5B9BD5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A-3106-44ED-BAAF-6BF59B65F713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B-3106-44ED-BAAF-6BF59B65F713}"/>
              </c:ext>
            </c:extLst>
          </c:dPt>
          <c:dPt>
            <c:idx val="20"/>
            <c:bubble3D val="0"/>
            <c:spPr>
              <a:ln>
                <a:noFill/>
              </a:ln>
              <a:effectLst>
                <a:outerShdw algn="ctr" rotWithShape="0">
                  <a:srgbClr val="5B9BD5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3106-44ED-BAAF-6BF59B65F713}"/>
              </c:ext>
            </c:extLst>
          </c:dPt>
          <c:cat>
            <c:multiLvlStrRef>
              <c:f>Aruandesse2016!$A$5:$C$25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ITKH</c:v>
                  </c:pt>
                  <c:pt idx="4">
                    <c:v>IVKH</c:v>
                  </c:pt>
                  <c:pt idx="5">
                    <c:v>LTKH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Narva</c:v>
                  </c:pt>
                  <c:pt idx="15">
                    <c:v>Põlva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Aruandesse2015!$F$5:$F$25</c:f>
              <c:numCache>
                <c:formatCode>0.0%</c:formatCode>
                <c:ptCount val="21"/>
                <c:pt idx="0">
                  <c:v>0.20185922974767595</c:v>
                </c:pt>
                <c:pt idx="1">
                  <c:v>0.26377952755905509</c:v>
                </c:pt>
                <c:pt idx="2">
                  <c:v>0.22680412371134021</c:v>
                </c:pt>
                <c:pt idx="3">
                  <c:v>0.2</c:v>
                </c:pt>
                <c:pt idx="4">
                  <c:v>0.15873015873015872</c:v>
                </c:pt>
                <c:pt idx="5">
                  <c:v>0.26512968299711814</c:v>
                </c:pt>
                <c:pt idx="6">
                  <c:v>0.16279069767441862</c:v>
                </c:pt>
                <c:pt idx="7">
                  <c:v>0.20257234726688103</c:v>
                </c:pt>
                <c:pt idx="8">
                  <c:v>0.16666666666666666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1.3157894736842105E-2</c:v>
                </c:pt>
                <c:pt idx="13">
                  <c:v>0</c:v>
                </c:pt>
                <c:pt idx="14">
                  <c:v>6.369426751592357E-3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3.778337531486146E-3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65F-4C1F-86DD-B91ACAB25DBF}"/>
            </c:ext>
          </c:extLst>
        </c:ser>
        <c:ser>
          <c:idx val="4"/>
          <c:order val="3"/>
          <c:tx>
            <c:v>2015 HVA keskmine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Aruandesse2016!$A$5:$C$25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ITKH</c:v>
                  </c:pt>
                  <c:pt idx="4">
                    <c:v>IVKH</c:v>
                  </c:pt>
                  <c:pt idx="5">
                    <c:v>LTKH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Narva</c:v>
                  </c:pt>
                  <c:pt idx="15">
                    <c:v>Põlva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Aruandesse2015!$G$5:$G$25</c:f>
              <c:numCache>
                <c:formatCode>0.0%</c:formatCode>
                <c:ptCount val="21"/>
                <c:pt idx="0">
                  <c:v>0.16398908760230374</c:v>
                </c:pt>
                <c:pt idx="1">
                  <c:v>0.16398908760230374</c:v>
                </c:pt>
                <c:pt idx="2">
                  <c:v>0.16398908760230374</c:v>
                </c:pt>
                <c:pt idx="3">
                  <c:v>0.16398908760230374</c:v>
                </c:pt>
                <c:pt idx="4">
                  <c:v>0.16398908760230374</c:v>
                </c:pt>
                <c:pt idx="5">
                  <c:v>0.16398908760230374</c:v>
                </c:pt>
                <c:pt idx="6">
                  <c:v>0.16398908760230374</c:v>
                </c:pt>
                <c:pt idx="7">
                  <c:v>0.16398908760230374</c:v>
                </c:pt>
                <c:pt idx="8">
                  <c:v>0.16398908760230374</c:v>
                </c:pt>
                <c:pt idx="9">
                  <c:v>0.16398908760230374</c:v>
                </c:pt>
                <c:pt idx="10">
                  <c:v>0.16398908760230374</c:v>
                </c:pt>
                <c:pt idx="11">
                  <c:v>0.16398908760230374</c:v>
                </c:pt>
                <c:pt idx="12">
                  <c:v>0.16398908760230374</c:v>
                </c:pt>
                <c:pt idx="13">
                  <c:v>0.16398908760230374</c:v>
                </c:pt>
                <c:pt idx="14">
                  <c:v>0.16398908760230374</c:v>
                </c:pt>
                <c:pt idx="15">
                  <c:v>0.16398908760230374</c:v>
                </c:pt>
                <c:pt idx="16">
                  <c:v>0.16398908760230374</c:v>
                </c:pt>
                <c:pt idx="17">
                  <c:v>0.16398908760230374</c:v>
                </c:pt>
                <c:pt idx="18">
                  <c:v>0.16398908760230374</c:v>
                </c:pt>
                <c:pt idx="19">
                  <c:v>0.16398908760230374</c:v>
                </c:pt>
                <c:pt idx="20">
                  <c:v>0.16398908760230374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965F-4C1F-86DD-B91ACAB25DBF}"/>
            </c:ext>
          </c:extLst>
        </c:ser>
        <c:ser>
          <c:idx val="0"/>
          <c:order val="4"/>
          <c:tx>
            <c:v>Indikaatori eesmärk</c:v>
          </c:tx>
          <c:marker>
            <c:symbol val="none"/>
          </c:marker>
          <c:cat>
            <c:multiLvlStrRef>
              <c:f>Aruandesse2016!$A$5:$C$25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ITKH</c:v>
                  </c:pt>
                  <c:pt idx="4">
                    <c:v>IVKH</c:v>
                  </c:pt>
                  <c:pt idx="5">
                    <c:v>LTKH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Narva</c:v>
                  </c:pt>
                  <c:pt idx="15">
                    <c:v>Põlva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Aruandesse2016!$I$5:$I$25</c:f>
              <c:numCache>
                <c:formatCode>0%</c:formatCode>
                <c:ptCount val="21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0.3</c:v>
                </c:pt>
                <c:pt idx="6">
                  <c:v>0.3</c:v>
                </c:pt>
                <c:pt idx="7">
                  <c:v>0.3</c:v>
                </c:pt>
                <c:pt idx="8">
                  <c:v>0.3</c:v>
                </c:pt>
                <c:pt idx="9">
                  <c:v>0.3</c:v>
                </c:pt>
                <c:pt idx="10">
                  <c:v>0.3</c:v>
                </c:pt>
                <c:pt idx="11">
                  <c:v>0.3</c:v>
                </c:pt>
                <c:pt idx="12">
                  <c:v>0.3</c:v>
                </c:pt>
                <c:pt idx="13">
                  <c:v>0.3</c:v>
                </c:pt>
                <c:pt idx="14">
                  <c:v>0.3</c:v>
                </c:pt>
                <c:pt idx="15">
                  <c:v>0.3</c:v>
                </c:pt>
                <c:pt idx="16">
                  <c:v>0.3</c:v>
                </c:pt>
                <c:pt idx="17">
                  <c:v>0.3</c:v>
                </c:pt>
                <c:pt idx="18">
                  <c:v>0.3</c:v>
                </c:pt>
                <c:pt idx="19">
                  <c:v>0.3</c:v>
                </c:pt>
                <c:pt idx="20">
                  <c:v>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965F-4C1F-86DD-B91ACAB25D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000864"/>
        <c:axId val="198001424"/>
      </c:lineChart>
      <c:catAx>
        <c:axId val="198000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98001424"/>
        <c:crosses val="autoZero"/>
        <c:auto val="1"/>
        <c:lblAlgn val="ctr"/>
        <c:lblOffset val="100"/>
        <c:noMultiLvlLbl val="0"/>
      </c:catAx>
      <c:valAx>
        <c:axId val="198001424"/>
        <c:scaling>
          <c:orientation val="minMax"/>
          <c:max val="0.42000000000000004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98000864"/>
        <c:crosses val="autoZero"/>
        <c:crossBetween val="between"/>
        <c:majorUnit val="2.0000000000000004E-2"/>
      </c:valAx>
    </c:plotArea>
    <c:legend>
      <c:legendPos val="b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3.2644524404367867E-2"/>
          <c:y val="0.85017016329334671"/>
          <c:w val="0.92747553035769381"/>
          <c:h val="0.14982983670665329"/>
        </c:manualLayout>
      </c:layout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803850717290476"/>
          <c:y val="8.7892536986204195E-2"/>
          <c:w val="0.84932900854642079"/>
          <c:h val="0.5887674754941346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Aruandesse2015!$F$3:$F$4</c:f>
              <c:strCache>
                <c:ptCount val="2"/>
                <c:pt idx="0">
                  <c:v>2015. a. vältimatud isheemilise insuldiga ravijuhtude osakaal %, kus on tehtud rekanaliseeriv protseduur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  <a:effectLst>
              <a:outerShdw blurRad="40005" dist="22860" dir="5400000" algn="ctr" rotWithShape="0">
                <a:srgbClr val="5B9BD5">
                  <a:alpha val="35000"/>
                </a:srgb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2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6-7D3B-4E0C-AC4A-B82EB9E15322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270-403B-8549-E12056C9AD82}"/>
              </c:ext>
            </c:extLst>
          </c:dPt>
          <c:dPt>
            <c:idx val="7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7D3B-4E0C-AC4A-B82EB9E15322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270-403B-8549-E12056C9AD82}"/>
              </c:ext>
            </c:extLst>
          </c:dPt>
          <c:dPt>
            <c:idx val="20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6-9FC4-4AEA-97A2-87B6B10AA9C2}"/>
              </c:ext>
            </c:extLst>
          </c:dPt>
          <c:cat>
            <c:multiLvlStrRef>
              <c:f>Aruandesse2015!$A$5:$C$25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IVKH</c:v>
                  </c:pt>
                  <c:pt idx="5">
                    <c:v>LTKH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Narva</c:v>
                  </c:pt>
                  <c:pt idx="15">
                    <c:v>Põlva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Viljandi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Aruandesse2015!$F$5:$F$25</c:f>
              <c:numCache>
                <c:formatCode>0.0%</c:formatCode>
                <c:ptCount val="21"/>
                <c:pt idx="0">
                  <c:v>0.20185922974767595</c:v>
                </c:pt>
                <c:pt idx="1">
                  <c:v>0.26377952755905509</c:v>
                </c:pt>
                <c:pt idx="2">
                  <c:v>0.22680412371134021</c:v>
                </c:pt>
                <c:pt idx="3">
                  <c:v>0.2</c:v>
                </c:pt>
                <c:pt idx="4">
                  <c:v>0.15873015873015872</c:v>
                </c:pt>
                <c:pt idx="5">
                  <c:v>0.26512968299711814</c:v>
                </c:pt>
                <c:pt idx="6">
                  <c:v>0.16279069767441862</c:v>
                </c:pt>
                <c:pt idx="7">
                  <c:v>0.20257234726688103</c:v>
                </c:pt>
                <c:pt idx="8">
                  <c:v>0.16666666666666666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1.3157894736842105E-2</c:v>
                </c:pt>
                <c:pt idx="13">
                  <c:v>0</c:v>
                </c:pt>
                <c:pt idx="14">
                  <c:v>6.369426751592357E-3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3.778337531486146E-3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270-403B-8549-E12056C9AD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98000864"/>
        <c:axId val="198001424"/>
      </c:barChart>
      <c:lineChart>
        <c:grouping val="standard"/>
        <c:varyColors val="0"/>
        <c:ser>
          <c:idx val="2"/>
          <c:order val="1"/>
          <c:tx>
            <c:v>2015 HVA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Aruandesse2015!$A$5:$C$25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IVKH</c:v>
                  </c:pt>
                  <c:pt idx="5">
                    <c:v>LTKH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Narva</c:v>
                  </c:pt>
                  <c:pt idx="15">
                    <c:v>Põlva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Viljandi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Aruandesse2015!$G$5:$G$25</c:f>
              <c:numCache>
                <c:formatCode>0.0%</c:formatCode>
                <c:ptCount val="21"/>
                <c:pt idx="0">
                  <c:v>0.16398908760230374</c:v>
                </c:pt>
                <c:pt idx="1">
                  <c:v>0.16398908760230374</c:v>
                </c:pt>
                <c:pt idx="2">
                  <c:v>0.16398908760230374</c:v>
                </c:pt>
                <c:pt idx="3">
                  <c:v>0.16398908760230374</c:v>
                </c:pt>
                <c:pt idx="4">
                  <c:v>0.16398908760230374</c:v>
                </c:pt>
                <c:pt idx="5">
                  <c:v>0.16398908760230374</c:v>
                </c:pt>
                <c:pt idx="6">
                  <c:v>0.16398908760230374</c:v>
                </c:pt>
                <c:pt idx="7">
                  <c:v>0.16398908760230374</c:v>
                </c:pt>
                <c:pt idx="8">
                  <c:v>0.16398908760230374</c:v>
                </c:pt>
                <c:pt idx="9">
                  <c:v>0.16398908760230374</c:v>
                </c:pt>
                <c:pt idx="10">
                  <c:v>0.16398908760230374</c:v>
                </c:pt>
                <c:pt idx="11">
                  <c:v>0.16398908760230374</c:v>
                </c:pt>
                <c:pt idx="12">
                  <c:v>0.16398908760230374</c:v>
                </c:pt>
                <c:pt idx="13">
                  <c:v>0.16398908760230374</c:v>
                </c:pt>
                <c:pt idx="14">
                  <c:v>0.16398908760230374</c:v>
                </c:pt>
                <c:pt idx="15">
                  <c:v>0.16398908760230374</c:v>
                </c:pt>
                <c:pt idx="16">
                  <c:v>0.16398908760230374</c:v>
                </c:pt>
                <c:pt idx="17">
                  <c:v>0.16398908760230374</c:v>
                </c:pt>
                <c:pt idx="18">
                  <c:v>0.16398908760230374</c:v>
                </c:pt>
                <c:pt idx="19">
                  <c:v>0.16398908760230374</c:v>
                </c:pt>
                <c:pt idx="20">
                  <c:v>0.16398908760230374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270-403B-8549-E12056C9AD82}"/>
            </c:ext>
          </c:extLst>
        </c:ser>
        <c:ser>
          <c:idx val="0"/>
          <c:order val="2"/>
          <c:tx>
            <c:v>Indikaatori eesmärk</c:v>
          </c:tx>
          <c:marker>
            <c:symbol val="none"/>
          </c:marker>
          <c:cat>
            <c:multiLvlStrRef>
              <c:f>Aruandesse2015!$A$5:$C$25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IVKH</c:v>
                  </c:pt>
                  <c:pt idx="5">
                    <c:v>LTKH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Narva</c:v>
                  </c:pt>
                  <c:pt idx="15">
                    <c:v>Põlva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Viljandi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Aruandesse2015!$H$5:$H$25</c:f>
              <c:numCache>
                <c:formatCode>0%</c:formatCode>
                <c:ptCount val="21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0.3</c:v>
                </c:pt>
                <c:pt idx="6">
                  <c:v>0.3</c:v>
                </c:pt>
                <c:pt idx="7">
                  <c:v>0.3</c:v>
                </c:pt>
                <c:pt idx="8">
                  <c:v>0.3</c:v>
                </c:pt>
                <c:pt idx="9">
                  <c:v>0.3</c:v>
                </c:pt>
                <c:pt idx="10">
                  <c:v>0.3</c:v>
                </c:pt>
                <c:pt idx="11">
                  <c:v>0.3</c:v>
                </c:pt>
                <c:pt idx="12">
                  <c:v>0.3</c:v>
                </c:pt>
                <c:pt idx="13">
                  <c:v>0.3</c:v>
                </c:pt>
                <c:pt idx="14">
                  <c:v>0.3</c:v>
                </c:pt>
                <c:pt idx="15">
                  <c:v>0.3</c:v>
                </c:pt>
                <c:pt idx="16">
                  <c:v>0.3</c:v>
                </c:pt>
                <c:pt idx="17">
                  <c:v>0.3</c:v>
                </c:pt>
                <c:pt idx="18">
                  <c:v>0.3</c:v>
                </c:pt>
                <c:pt idx="19">
                  <c:v>0.3</c:v>
                </c:pt>
                <c:pt idx="20">
                  <c:v>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1BB-4F33-84DC-B79399D611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000864"/>
        <c:axId val="198001424"/>
      </c:lineChart>
      <c:catAx>
        <c:axId val="198000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98001424"/>
        <c:crosses val="autoZero"/>
        <c:auto val="1"/>
        <c:lblAlgn val="ctr"/>
        <c:lblOffset val="100"/>
        <c:noMultiLvlLbl val="0"/>
      </c:catAx>
      <c:valAx>
        <c:axId val="198001424"/>
        <c:scaling>
          <c:orientation val="minMax"/>
          <c:max val="0.30000000000000004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98000864"/>
        <c:crosses val="autoZero"/>
        <c:crossBetween val="between"/>
        <c:majorUnit val="2.0000000000000004E-2"/>
      </c:valAx>
    </c:plotArea>
    <c:legend>
      <c:legendPos val="b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1.5253202519990676E-2"/>
          <c:y val="0.88596432588783547"/>
          <c:w val="0.89493633516645721"/>
          <c:h val="3.572566013140975E-2"/>
        </c:manualLayout>
      </c:layout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8</xdr:col>
      <xdr:colOff>38100</xdr:colOff>
      <xdr:row>25</xdr:row>
      <xdr:rowOff>19050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28575"/>
          <a:ext cx="4914900" cy="47529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Neuroloogia</a:t>
          </a:r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indikaator 3:  Isheemilise insuldiga patsientide osakaal, kellel on tehtud rekanaliseeriv protseduur (trombolüüs või trombektoomia).</a:t>
          </a:r>
        </a:p>
        <a:p>
          <a:pPr algn="l"/>
          <a:endParaRPr lang="et-EE" sz="1200" b="1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Nimetus</a:t>
          </a:r>
        </a:p>
        <a:p>
          <a:pPr algn="l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Isheemilise insuldiga patsientide osakaal, kellel on tehtud rekanaliseeri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v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 protseduur (trombolüüs või trombektoomia)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.</a:t>
          </a:r>
        </a:p>
        <a:p>
          <a:pPr algn="l"/>
          <a:endParaRPr lang="et-EE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Andmete kirjeldus</a:t>
          </a:r>
        </a:p>
        <a:p>
          <a:pPr algn="l"/>
          <a:r>
            <a:rPr lang="et-EE" sz="1200" u="sng">
              <a:latin typeface="Times New Roman" panose="02020603050405020304" pitchFamily="18" charset="0"/>
              <a:cs typeface="Times New Roman" panose="02020603050405020304" pitchFamily="18" charset="0"/>
            </a:rPr>
            <a:t>Periood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: 01.01-31.12.2016</a:t>
          </a:r>
        </a:p>
        <a:p>
          <a:pPr algn="l"/>
          <a:r>
            <a:rPr lang="et-EE" sz="1200" u="sng">
              <a:latin typeface="Times New Roman" panose="02020603050405020304" pitchFamily="18" charset="0"/>
              <a:cs typeface="Times New Roman" panose="02020603050405020304" pitchFamily="18" charset="0"/>
            </a:rPr>
            <a:t>Ravitüüp: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 statsionaarne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(tervishoiuteenuse tüüp 2)</a:t>
          </a:r>
        </a:p>
        <a:p>
          <a:pPr algn="l"/>
          <a:r>
            <a:rPr lang="et-EE" sz="120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Põhidiagnoos: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RHK I63.0-I63.9</a:t>
          </a:r>
        </a:p>
        <a:p>
          <a:pPr algn="l"/>
          <a:r>
            <a:rPr lang="et-EE" sz="120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Trombolüüsi kood: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212R </a:t>
          </a:r>
        </a:p>
        <a:p>
          <a:pPr algn="l"/>
          <a:r>
            <a:rPr lang="et-EE" sz="120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Patsiendi vanus: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alates 19. eluaastast</a:t>
          </a:r>
        </a:p>
        <a:p>
          <a:r>
            <a:rPr lang="et-EE" sz="120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Arvesse lähevad patsiendid, kes on erakorraliselt hospitaliseeritud statsionaarsele ravile. Valemisse ei kuulu patsiendid, kes pole haiglasse sissekirjutatud - raviarve kestvus ≤1 päev. </a:t>
          </a:r>
        </a:p>
        <a:p>
          <a:r>
            <a:rPr lang="et-EE" sz="120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Patsiendi korduval insulti haigestumisel loetakse iga ravijuhtu</a:t>
          </a:r>
          <a:r>
            <a:rPr lang="et-EE" sz="120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t-EE" sz="120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eraldi juhtumiks</a:t>
          </a:r>
          <a:r>
            <a:rPr lang="et-E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endParaRPr lang="et-EE" sz="1200">
            <a:effectLst/>
          </a:endParaRP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Indikaator kirjeldab </a:t>
          </a:r>
          <a:r>
            <a:rPr lang="et-EE" sz="1200" u="none">
              <a:latin typeface="Times New Roman" panose="02020603050405020304" pitchFamily="18" charset="0"/>
              <a:cs typeface="Times New Roman" panose="02020603050405020304" pitchFamily="18" charset="0"/>
            </a:rPr>
            <a:t>isheemilise</a:t>
          </a:r>
          <a:r>
            <a:rPr lang="et-EE" sz="120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 insuldiga 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patsientide osakaalu, kellel on tehtud rekanaliseeriv prosteduur (</a:t>
          </a:r>
          <a:r>
            <a:rPr lang="et-EE" sz="120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trombolüüs või trombektoomia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).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Faili  kirjeldus</a:t>
          </a:r>
        </a:p>
        <a:p>
          <a:pPr algn="l"/>
          <a:r>
            <a:rPr lang="et-EE" sz="1200" b="0" baseline="0">
              <a:latin typeface="Times New Roman" panose="02020603050405020304" pitchFamily="18" charset="0"/>
              <a:cs typeface="Times New Roman" panose="02020603050405020304" pitchFamily="18" charset="0"/>
            </a:rPr>
            <a:t>Lehel "Aruandesse" on aruandes oleva indikaatori joonis koos andmetega.</a:t>
          </a:r>
        </a:p>
        <a:p>
          <a:pPr algn="l"/>
          <a:endParaRPr lang="et-EE" sz="1200" b="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123824</xdr:colOff>
      <xdr:row>1</xdr:row>
      <xdr:rowOff>114300</xdr:rowOff>
    </xdr:from>
    <xdr:to>
      <xdr:col>22</xdr:col>
      <xdr:colOff>247650</xdr:colOff>
      <xdr:row>27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C25CA49-5FB6-441E-82C2-BCBCCA3B1A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390524</xdr:colOff>
      <xdr:row>1</xdr:row>
      <xdr:rowOff>123825</xdr:rowOff>
    </xdr:from>
    <xdr:to>
      <xdr:col>20</xdr:col>
      <xdr:colOff>238125</xdr:colOff>
      <xdr:row>27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6"/>
  <sheetViews>
    <sheetView tabSelected="1" workbookViewId="0">
      <selection activeCell="A26" sqref="A26"/>
    </sheetView>
  </sheetViews>
  <sheetFormatPr defaultRowHeight="15" x14ac:dyDescent="0.25"/>
  <sheetData>
    <row r="1" spans="1:7" ht="15" customHeight="1" x14ac:dyDescent="0.25">
      <c r="A1" s="1"/>
      <c r="B1" s="1"/>
      <c r="C1" s="1"/>
      <c r="D1" s="1"/>
      <c r="E1" s="1"/>
      <c r="F1" s="1"/>
      <c r="G1" s="1"/>
    </row>
    <row r="2" spans="1:7" ht="15" customHeight="1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1"/>
      <c r="C3" s="1"/>
      <c r="D3" s="1"/>
      <c r="E3" s="1"/>
      <c r="F3" s="1"/>
      <c r="G3" s="1"/>
    </row>
    <row r="4" spans="1:7" ht="15" customHeight="1" x14ac:dyDescent="0.25">
      <c r="A4" s="1"/>
      <c r="B4" s="1"/>
      <c r="C4" s="1"/>
      <c r="D4" s="1"/>
      <c r="E4" s="1"/>
      <c r="F4" s="1"/>
      <c r="G4" s="1"/>
    </row>
    <row r="5" spans="1:7" ht="15" customHeight="1" x14ac:dyDescent="0.25">
      <c r="A5" s="1"/>
      <c r="B5" s="1"/>
      <c r="C5" s="1"/>
      <c r="D5" s="1"/>
      <c r="E5" s="1"/>
      <c r="F5" s="1"/>
      <c r="G5" s="1"/>
    </row>
    <row r="6" spans="1:7" ht="15" customHeight="1" x14ac:dyDescent="0.25">
      <c r="A6" s="1"/>
      <c r="B6" s="1"/>
      <c r="C6" s="1"/>
      <c r="D6" s="1"/>
      <c r="E6" s="1"/>
      <c r="F6" s="1"/>
      <c r="G6" s="1"/>
    </row>
    <row r="7" spans="1:7" ht="15" customHeight="1" x14ac:dyDescent="0.25">
      <c r="A7" s="1"/>
      <c r="B7" s="1"/>
      <c r="C7" s="1"/>
      <c r="D7" s="1"/>
      <c r="E7" s="1"/>
      <c r="F7" s="1"/>
      <c r="G7" s="1"/>
    </row>
    <row r="8" spans="1:7" ht="15" customHeight="1" x14ac:dyDescent="0.25">
      <c r="A8" s="1"/>
      <c r="B8" s="1"/>
      <c r="C8" s="1"/>
      <c r="D8" s="1"/>
      <c r="E8" s="1"/>
      <c r="F8" s="1"/>
      <c r="G8" s="1"/>
    </row>
    <row r="9" spans="1:7" ht="15" customHeight="1" x14ac:dyDescent="0.25">
      <c r="A9" s="1"/>
      <c r="B9" s="1"/>
      <c r="C9" s="1"/>
      <c r="D9" s="1"/>
      <c r="E9" s="1"/>
      <c r="F9" s="1"/>
      <c r="G9" s="1"/>
    </row>
    <row r="10" spans="1:7" ht="15" customHeight="1" x14ac:dyDescent="0.25">
      <c r="A10" s="1"/>
      <c r="B10" s="1"/>
      <c r="C10" s="1"/>
      <c r="D10" s="1"/>
      <c r="E10" s="1"/>
      <c r="F10" s="1"/>
      <c r="G10" s="1"/>
    </row>
    <row r="11" spans="1:7" ht="15" customHeight="1" x14ac:dyDescent="0.25">
      <c r="A11" s="1"/>
      <c r="B11" s="1"/>
      <c r="C11" s="1"/>
      <c r="D11" s="1"/>
      <c r="E11" s="1"/>
      <c r="F11" s="1"/>
      <c r="G11" s="1"/>
    </row>
    <row r="12" spans="1:7" ht="15" customHeight="1" x14ac:dyDescent="0.25">
      <c r="A12" s="1"/>
      <c r="B12" s="1"/>
      <c r="C12" s="1"/>
      <c r="D12" s="1"/>
      <c r="E12" s="1"/>
      <c r="F12" s="1"/>
      <c r="G12" s="1"/>
    </row>
    <row r="13" spans="1:7" ht="15" customHeight="1" x14ac:dyDescent="0.25">
      <c r="A13" s="1"/>
      <c r="B13" s="1"/>
      <c r="C13" s="1"/>
      <c r="D13" s="1"/>
      <c r="E13" s="1"/>
      <c r="F13" s="1"/>
      <c r="G13" s="1"/>
    </row>
    <row r="14" spans="1:7" ht="15" customHeight="1" x14ac:dyDescent="0.25">
      <c r="A14" s="1"/>
      <c r="B14" s="1"/>
      <c r="C14" s="1"/>
      <c r="D14" s="1"/>
      <c r="E14" s="1"/>
      <c r="F14" s="1"/>
      <c r="G14" s="1"/>
    </row>
    <row r="15" spans="1:7" ht="15" customHeight="1" x14ac:dyDescent="0.25">
      <c r="A15" s="1"/>
      <c r="B15" s="1"/>
      <c r="C15" s="1"/>
      <c r="D15" s="1"/>
      <c r="E15" s="1"/>
      <c r="F15" s="1"/>
      <c r="G15" s="1"/>
    </row>
    <row r="16" spans="1:7" ht="15" customHeight="1" x14ac:dyDescent="0.25">
      <c r="A16" s="1"/>
      <c r="B16" s="1"/>
      <c r="C16" s="1"/>
      <c r="D16" s="1"/>
      <c r="E16" s="1"/>
      <c r="F16" s="1"/>
      <c r="G16" s="1"/>
    </row>
    <row r="17" spans="1:29" ht="15" customHeight="1" x14ac:dyDescent="0.25">
      <c r="A17" s="1"/>
      <c r="B17" s="1"/>
      <c r="C17" s="1"/>
      <c r="D17" s="1"/>
      <c r="E17" s="1"/>
      <c r="F17" s="1"/>
      <c r="G17" s="1"/>
    </row>
    <row r="18" spans="1:29" ht="15" customHeight="1" x14ac:dyDescent="0.25">
      <c r="A18" s="1"/>
      <c r="B18" s="1"/>
      <c r="C18" s="1"/>
      <c r="D18" s="1"/>
      <c r="E18" s="1"/>
      <c r="F18" s="1"/>
      <c r="G18" s="1"/>
    </row>
    <row r="19" spans="1:29" ht="15" customHeight="1" x14ac:dyDescent="0.25">
      <c r="A19" s="1"/>
      <c r="B19" s="1"/>
      <c r="C19" s="1"/>
      <c r="D19" s="1"/>
      <c r="E19" s="1"/>
      <c r="F19" s="1"/>
      <c r="G19" s="1"/>
    </row>
    <row r="20" spans="1:29" ht="15" customHeight="1" x14ac:dyDescent="0.25">
      <c r="A20" s="1"/>
      <c r="B20" s="1"/>
      <c r="C20" s="1"/>
      <c r="D20" s="1"/>
      <c r="E20" s="1"/>
      <c r="F20" s="1"/>
      <c r="G20" s="1"/>
    </row>
    <row r="21" spans="1:29" ht="15" customHeight="1" x14ac:dyDescent="0.25">
      <c r="A21" s="1"/>
      <c r="B21" s="1"/>
      <c r="C21" s="1"/>
      <c r="D21" s="1"/>
      <c r="E21" s="1"/>
      <c r="F21" s="1"/>
      <c r="G21" s="1"/>
    </row>
    <row r="22" spans="1:29" ht="15" customHeight="1" x14ac:dyDescent="0.25">
      <c r="A22" s="1"/>
      <c r="B22" s="1"/>
      <c r="C22" s="1"/>
      <c r="D22" s="1"/>
      <c r="E22" s="1"/>
      <c r="F22" s="1"/>
      <c r="G22" s="1"/>
    </row>
    <row r="23" spans="1:29" ht="15" customHeight="1" x14ac:dyDescent="0.25">
      <c r="A23" s="1"/>
      <c r="B23" s="1"/>
      <c r="C23" s="1"/>
      <c r="D23" s="1"/>
      <c r="E23" s="1"/>
      <c r="F23" s="1"/>
      <c r="G23" s="1"/>
    </row>
    <row r="29" spans="1:29" ht="15" customHeight="1" x14ac:dyDescent="0.25">
      <c r="A29" s="16"/>
      <c r="B29" s="9"/>
      <c r="C29" s="9"/>
      <c r="D29" s="9"/>
      <c r="E29" s="9"/>
      <c r="F29" s="9"/>
      <c r="G29" s="9"/>
      <c r="H29" s="9"/>
    </row>
    <row r="30" spans="1:29" x14ac:dyDescent="0.25">
      <c r="A30" s="9"/>
      <c r="B30" s="9"/>
      <c r="C30" s="9"/>
      <c r="D30" s="9"/>
      <c r="E30" s="9"/>
      <c r="F30" s="9"/>
      <c r="G30" s="9"/>
      <c r="H30" s="9"/>
    </row>
    <row r="31" spans="1:29" x14ac:dyDescent="0.25">
      <c r="A31" s="9"/>
      <c r="B31" s="9"/>
      <c r="C31" s="9"/>
      <c r="D31" s="9"/>
      <c r="E31" s="9"/>
      <c r="F31" s="9"/>
      <c r="G31" s="9"/>
      <c r="H31" s="9"/>
    </row>
    <row r="32" spans="1:29" x14ac:dyDescent="0.25">
      <c r="A32" s="9"/>
      <c r="B32" s="9"/>
      <c r="C32" s="9"/>
      <c r="D32" s="9"/>
      <c r="E32" s="9"/>
      <c r="F32" s="9"/>
      <c r="G32" s="9"/>
      <c r="H32" s="9"/>
      <c r="U32" s="10"/>
      <c r="V32" s="10"/>
      <c r="W32" s="10"/>
      <c r="X32" s="10"/>
      <c r="Y32" s="10"/>
      <c r="Z32" s="10"/>
      <c r="AA32" s="10"/>
      <c r="AB32" s="10"/>
      <c r="AC32" s="10"/>
    </row>
    <row r="33" spans="1:29" x14ac:dyDescent="0.25">
      <c r="A33" s="9"/>
      <c r="B33" s="9"/>
      <c r="C33" s="9"/>
      <c r="D33" s="9"/>
      <c r="E33" s="9"/>
      <c r="F33" s="9"/>
      <c r="G33" s="9"/>
      <c r="H33" s="9"/>
      <c r="U33" s="10"/>
      <c r="V33" s="10"/>
      <c r="W33" s="10"/>
      <c r="X33" s="10"/>
      <c r="Y33" s="10"/>
      <c r="Z33" s="10"/>
      <c r="AA33" s="10"/>
      <c r="AB33" s="10"/>
      <c r="AC33" s="10"/>
    </row>
    <row r="34" spans="1:29" x14ac:dyDescent="0.25">
      <c r="A34" s="9"/>
      <c r="B34" s="9"/>
      <c r="C34" s="9"/>
      <c r="D34" s="9"/>
      <c r="E34" s="9"/>
      <c r="F34" s="9"/>
      <c r="G34" s="9"/>
      <c r="H34" s="9"/>
      <c r="U34" s="10"/>
      <c r="V34" s="10"/>
      <c r="W34" s="10"/>
      <c r="X34" s="10"/>
      <c r="Y34" s="10"/>
      <c r="Z34" s="10"/>
      <c r="AA34" s="10"/>
      <c r="AB34" s="10"/>
      <c r="AC34" s="10"/>
    </row>
    <row r="35" spans="1:29" x14ac:dyDescent="0.25">
      <c r="A35" s="9"/>
      <c r="B35" s="9"/>
      <c r="C35" s="9"/>
      <c r="D35" s="9"/>
      <c r="E35" s="9"/>
      <c r="F35" s="9"/>
      <c r="G35" s="9"/>
      <c r="H35" s="9"/>
    </row>
    <row r="36" spans="1:29" x14ac:dyDescent="0.25">
      <c r="A36" s="9"/>
      <c r="B36" s="9"/>
      <c r="C36" s="9"/>
      <c r="D36" s="9"/>
      <c r="E36" s="9"/>
      <c r="F36" s="9"/>
      <c r="G36" s="9"/>
      <c r="H36" s="9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workbookViewId="0">
      <selection activeCell="M31" sqref="M31"/>
    </sheetView>
  </sheetViews>
  <sheetFormatPr defaultRowHeight="15" x14ac:dyDescent="0.25"/>
  <cols>
    <col min="4" max="4" width="17" customWidth="1"/>
    <col min="5" max="5" width="20.7109375" customWidth="1"/>
    <col min="6" max="6" width="23.5703125" customWidth="1"/>
    <col min="7" max="7" width="11.140625" customWidth="1"/>
    <col min="8" max="8" width="6.140625" bestFit="1" customWidth="1"/>
    <col min="9" max="9" width="4.5703125" bestFit="1" customWidth="1"/>
  </cols>
  <sheetData>
    <row r="1" spans="1:15" ht="15" customHeight="1" x14ac:dyDescent="0.25">
      <c r="A1" s="24" t="s">
        <v>26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4"/>
    </row>
    <row r="2" spans="1:15" ht="1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4"/>
    </row>
    <row r="3" spans="1:15" ht="15.75" customHeight="1" x14ac:dyDescent="0.25">
      <c r="A3" s="17" t="s">
        <v>0</v>
      </c>
      <c r="B3" s="18"/>
      <c r="C3" s="25" t="s">
        <v>1</v>
      </c>
      <c r="D3" s="26" t="s">
        <v>30</v>
      </c>
      <c r="E3" s="26" t="s">
        <v>31</v>
      </c>
      <c r="F3" s="26" t="s">
        <v>32</v>
      </c>
      <c r="G3" s="34" t="s">
        <v>40</v>
      </c>
      <c r="H3" s="28"/>
      <c r="I3" s="30"/>
      <c r="J3" s="2"/>
    </row>
    <row r="4" spans="1:15" ht="67.5" customHeight="1" x14ac:dyDescent="0.25">
      <c r="A4" s="21"/>
      <c r="B4" s="22"/>
      <c r="C4" s="25"/>
      <c r="D4" s="27"/>
      <c r="E4" s="27"/>
      <c r="F4" s="27"/>
      <c r="G4" s="35"/>
      <c r="H4" s="29"/>
      <c r="I4" s="31"/>
      <c r="J4" s="33" t="s">
        <v>39</v>
      </c>
      <c r="K4" s="33" t="s">
        <v>38</v>
      </c>
      <c r="L4" s="33" t="s">
        <v>37</v>
      </c>
      <c r="M4" s="33" t="s">
        <v>36</v>
      </c>
    </row>
    <row r="5" spans="1:15" x14ac:dyDescent="0.25">
      <c r="A5" s="17" t="s">
        <v>2</v>
      </c>
      <c r="B5" s="18"/>
      <c r="C5" s="7" t="s">
        <v>3</v>
      </c>
      <c r="D5" s="6">
        <v>699</v>
      </c>
      <c r="E5" s="6">
        <v>130</v>
      </c>
      <c r="F5" s="13">
        <f>E5/D5</f>
        <v>0.1859799713876967</v>
      </c>
      <c r="G5" s="36" t="str">
        <f>J5*100&amp;-K5*100&amp;"%"</f>
        <v>15,8-21,7%</v>
      </c>
      <c r="H5" s="11">
        <f>$F$26</f>
        <v>0.18214826021180031</v>
      </c>
      <c r="I5" s="15">
        <v>0.3</v>
      </c>
      <c r="J5" s="32">
        <v>0.158</v>
      </c>
      <c r="K5" s="32">
        <v>0.217</v>
      </c>
      <c r="L5" s="32">
        <f>F5-J5</f>
        <v>2.79799713876967E-2</v>
      </c>
      <c r="M5" s="32">
        <f>K5-F5</f>
        <v>3.1020028612303296E-2</v>
      </c>
    </row>
    <row r="6" spans="1:15" x14ac:dyDescent="0.25">
      <c r="A6" s="19"/>
      <c r="B6" s="20"/>
      <c r="C6" s="7" t="s">
        <v>4</v>
      </c>
      <c r="D6" s="6">
        <v>530</v>
      </c>
      <c r="E6" s="6">
        <v>159</v>
      </c>
      <c r="F6" s="13">
        <f t="shared" ref="F6:F26" si="0">E6/D6</f>
        <v>0.3</v>
      </c>
      <c r="G6" s="36" t="str">
        <f t="shared" ref="G6:G26" si="1">J6*100&amp;-K6*100&amp;"%"</f>
        <v>26,2-34,1%</v>
      </c>
      <c r="H6" s="11">
        <f t="shared" ref="H6:H25" si="2">$F$26</f>
        <v>0.18214826021180031</v>
      </c>
      <c r="I6" s="15">
        <v>0.3</v>
      </c>
      <c r="J6" s="32">
        <v>0.26200000000000001</v>
      </c>
      <c r="K6" s="32">
        <v>0.34100000000000003</v>
      </c>
      <c r="L6" s="32">
        <f t="shared" ref="L6:L26" si="3">F6-J6</f>
        <v>3.7999999999999978E-2</v>
      </c>
      <c r="M6" s="32">
        <f t="shared" ref="M6:M26" si="4">K6-F6</f>
        <v>4.1000000000000036E-2</v>
      </c>
    </row>
    <row r="7" spans="1:15" x14ac:dyDescent="0.25">
      <c r="A7" s="21"/>
      <c r="B7" s="22"/>
      <c r="C7" s="8" t="s">
        <v>5</v>
      </c>
      <c r="D7" s="14">
        <f>SUM(D5:D6)</f>
        <v>1229</v>
      </c>
      <c r="E7" s="14">
        <f>SUM(E5:E6)</f>
        <v>289</v>
      </c>
      <c r="F7" s="12">
        <f t="shared" si="0"/>
        <v>0.23515052888527258</v>
      </c>
      <c r="G7" s="37" t="str">
        <f t="shared" si="1"/>
        <v>21,2-26%</v>
      </c>
      <c r="H7" s="11">
        <f t="shared" si="2"/>
        <v>0.18214826021180031</v>
      </c>
      <c r="I7" s="15">
        <v>0.3</v>
      </c>
      <c r="J7" s="32">
        <v>0.21199999999999999</v>
      </c>
      <c r="K7" s="32">
        <v>0.26</v>
      </c>
      <c r="L7" s="32">
        <f t="shared" ref="L7" si="5">F7-J7</f>
        <v>2.3150528885272581E-2</v>
      </c>
      <c r="M7" s="32">
        <f t="shared" ref="M7" si="6">K7-F7</f>
        <v>2.4849471114727434E-2</v>
      </c>
    </row>
    <row r="8" spans="1:15" x14ac:dyDescent="0.25">
      <c r="A8" s="17" t="s">
        <v>25</v>
      </c>
      <c r="B8" s="18"/>
      <c r="C8" s="7" t="s">
        <v>28</v>
      </c>
      <c r="D8" s="6">
        <v>416</v>
      </c>
      <c r="E8" s="6">
        <v>107</v>
      </c>
      <c r="F8" s="13">
        <f t="shared" si="0"/>
        <v>0.25721153846153844</v>
      </c>
      <c r="G8" s="36" t="str">
        <f t="shared" si="1"/>
        <v>21,6-30,3%</v>
      </c>
      <c r="H8" s="11">
        <f t="shared" si="2"/>
        <v>0.18214826021180031</v>
      </c>
      <c r="I8" s="15">
        <v>0.3</v>
      </c>
      <c r="J8" s="32">
        <v>0.216</v>
      </c>
      <c r="K8" s="32">
        <v>0.30299999999999999</v>
      </c>
      <c r="L8" s="32">
        <f t="shared" ref="L8:L26" si="7">F8-J8</f>
        <v>4.1211538461538438E-2</v>
      </c>
      <c r="M8" s="32">
        <f t="shared" ref="M8:M26" si="8">K8-F8</f>
        <v>4.5788461538461556E-2</v>
      </c>
    </row>
    <row r="9" spans="1:15" x14ac:dyDescent="0.25">
      <c r="A9" s="19"/>
      <c r="B9" s="20"/>
      <c r="C9" s="7" t="s">
        <v>7</v>
      </c>
      <c r="D9" s="6">
        <v>305</v>
      </c>
      <c r="E9" s="6">
        <v>58</v>
      </c>
      <c r="F9" s="13">
        <f t="shared" si="0"/>
        <v>0.1901639344262295</v>
      </c>
      <c r="G9" s="36" t="str">
        <f t="shared" si="1"/>
        <v>14,9-24%</v>
      </c>
      <c r="H9" s="11">
        <f t="shared" si="2"/>
        <v>0.18214826021180031</v>
      </c>
      <c r="I9" s="15">
        <v>0.3</v>
      </c>
      <c r="J9" s="32">
        <v>0.14899999999999999</v>
      </c>
      <c r="K9" s="32">
        <v>0.24</v>
      </c>
      <c r="L9" s="32">
        <f t="shared" si="7"/>
        <v>4.1163934426229509E-2</v>
      </c>
      <c r="M9" s="32">
        <f t="shared" si="8"/>
        <v>4.9836065573770488E-2</v>
      </c>
    </row>
    <row r="10" spans="1:15" x14ac:dyDescent="0.25">
      <c r="A10" s="19"/>
      <c r="B10" s="20"/>
      <c r="C10" s="7" t="s">
        <v>8</v>
      </c>
      <c r="D10" s="6">
        <v>385</v>
      </c>
      <c r="E10" s="6">
        <v>108</v>
      </c>
      <c r="F10" s="13">
        <f t="shared" si="0"/>
        <v>0.2805194805194805</v>
      </c>
      <c r="G10" s="36" t="str">
        <f t="shared" si="1"/>
        <v>23,7-32,9%</v>
      </c>
      <c r="H10" s="11">
        <f t="shared" si="2"/>
        <v>0.18214826021180031</v>
      </c>
      <c r="I10" s="15">
        <v>0.3</v>
      </c>
      <c r="J10" s="32">
        <v>0.23699999999999999</v>
      </c>
      <c r="K10" s="32">
        <v>0.32900000000000001</v>
      </c>
      <c r="L10" s="32">
        <f t="shared" si="7"/>
        <v>4.3519480519480513E-2</v>
      </c>
      <c r="M10" s="32">
        <f t="shared" si="8"/>
        <v>4.8480519480519513E-2</v>
      </c>
    </row>
    <row r="11" spans="1:15" x14ac:dyDescent="0.25">
      <c r="A11" s="19"/>
      <c r="B11" s="20"/>
      <c r="C11" s="7" t="s">
        <v>9</v>
      </c>
      <c r="D11" s="6">
        <v>194</v>
      </c>
      <c r="E11" s="6">
        <v>31</v>
      </c>
      <c r="F11" s="13">
        <f t="shared" si="0"/>
        <v>0.15979381443298968</v>
      </c>
      <c r="G11" s="36" t="str">
        <f t="shared" si="1"/>
        <v>11,3-22,1%</v>
      </c>
      <c r="H11" s="11">
        <f t="shared" si="2"/>
        <v>0.18214826021180031</v>
      </c>
      <c r="I11" s="15">
        <v>0.3</v>
      </c>
      <c r="J11" s="32">
        <v>0.113</v>
      </c>
      <c r="K11" s="32">
        <v>0.221</v>
      </c>
      <c r="L11" s="32">
        <f t="shared" si="7"/>
        <v>4.6793814432989675E-2</v>
      </c>
      <c r="M11" s="32">
        <f t="shared" si="8"/>
        <v>6.1206185567010324E-2</v>
      </c>
    </row>
    <row r="12" spans="1:15" x14ac:dyDescent="0.25">
      <c r="A12" s="21"/>
      <c r="B12" s="22"/>
      <c r="C12" s="8" t="s">
        <v>10</v>
      </c>
      <c r="D12" s="14">
        <f>SUM(D8:D11)</f>
        <v>1300</v>
      </c>
      <c r="E12" s="14">
        <f>SUM(E8:E11)</f>
        <v>304</v>
      </c>
      <c r="F12" s="12">
        <f t="shared" si="0"/>
        <v>0.23384615384615384</v>
      </c>
      <c r="G12" s="37" t="str">
        <f t="shared" si="1"/>
        <v>21,1-25,8%</v>
      </c>
      <c r="H12" s="11">
        <f t="shared" si="2"/>
        <v>0.18214826021180031</v>
      </c>
      <c r="I12" s="15">
        <v>0.3</v>
      </c>
      <c r="J12" s="32">
        <v>0.21099999999999999</v>
      </c>
      <c r="K12" s="32">
        <v>0.25800000000000001</v>
      </c>
      <c r="L12" s="32">
        <f t="shared" si="7"/>
        <v>2.2846153846153849E-2</v>
      </c>
      <c r="M12" s="32">
        <f t="shared" si="8"/>
        <v>2.4153846153846165E-2</v>
      </c>
    </row>
    <row r="13" spans="1:15" x14ac:dyDescent="0.25">
      <c r="A13" s="17" t="s">
        <v>24</v>
      </c>
      <c r="B13" s="18"/>
      <c r="C13" s="7" t="s">
        <v>11</v>
      </c>
      <c r="D13" s="6">
        <v>9</v>
      </c>
      <c r="E13" s="6">
        <v>0</v>
      </c>
      <c r="F13" s="13">
        <f t="shared" si="0"/>
        <v>0</v>
      </c>
      <c r="G13" s="36" t="str">
        <f t="shared" si="1"/>
        <v>0-37,1%</v>
      </c>
      <c r="H13" s="11">
        <f t="shared" si="2"/>
        <v>0.18214826021180031</v>
      </c>
      <c r="I13" s="15">
        <v>0.3</v>
      </c>
      <c r="J13" s="32">
        <v>0</v>
      </c>
      <c r="K13" s="32">
        <v>0.371</v>
      </c>
      <c r="L13" s="32">
        <f t="shared" si="7"/>
        <v>0</v>
      </c>
      <c r="M13" s="32">
        <f t="shared" si="8"/>
        <v>0.371</v>
      </c>
    </row>
    <row r="14" spans="1:15" x14ac:dyDescent="0.25">
      <c r="A14" s="19"/>
      <c r="B14" s="20"/>
      <c r="C14" s="7" t="s">
        <v>12</v>
      </c>
      <c r="D14" s="6">
        <v>42</v>
      </c>
      <c r="E14" s="6">
        <v>0</v>
      </c>
      <c r="F14" s="13">
        <f t="shared" si="0"/>
        <v>0</v>
      </c>
      <c r="G14" s="36" t="str">
        <f t="shared" si="1"/>
        <v>0-10,4%</v>
      </c>
      <c r="H14" s="11">
        <f t="shared" si="2"/>
        <v>0.18214826021180031</v>
      </c>
      <c r="I14" s="15">
        <v>0.3</v>
      </c>
      <c r="J14" s="32">
        <v>0</v>
      </c>
      <c r="K14" s="32">
        <v>0.104</v>
      </c>
      <c r="L14" s="32">
        <f t="shared" si="7"/>
        <v>0</v>
      </c>
      <c r="M14" s="32">
        <f t="shared" si="8"/>
        <v>0.104</v>
      </c>
    </row>
    <row r="15" spans="1:15" x14ac:dyDescent="0.25">
      <c r="A15" s="19"/>
      <c r="B15" s="20"/>
      <c r="C15" s="7" t="s">
        <v>13</v>
      </c>
      <c r="D15" s="6">
        <v>63</v>
      </c>
      <c r="E15" s="6">
        <v>0</v>
      </c>
      <c r="F15" s="13">
        <f t="shared" si="0"/>
        <v>0</v>
      </c>
      <c r="G15" s="36" t="str">
        <f t="shared" si="1"/>
        <v>0-7,2%</v>
      </c>
      <c r="H15" s="11">
        <f t="shared" si="2"/>
        <v>0.18214826021180031</v>
      </c>
      <c r="I15" s="15">
        <v>0.3</v>
      </c>
      <c r="J15" s="32">
        <v>0</v>
      </c>
      <c r="K15" s="32">
        <v>7.1999999999999995E-2</v>
      </c>
      <c r="L15" s="32">
        <f t="shared" si="7"/>
        <v>0</v>
      </c>
      <c r="M15" s="32">
        <f t="shared" si="8"/>
        <v>7.1999999999999995E-2</v>
      </c>
    </row>
    <row r="16" spans="1:15" x14ac:dyDescent="0.25">
      <c r="A16" s="19"/>
      <c r="B16" s="20"/>
      <c r="C16" s="7" t="s">
        <v>14</v>
      </c>
      <c r="D16" s="6">
        <v>76</v>
      </c>
      <c r="E16" s="6">
        <v>4</v>
      </c>
      <c r="F16" s="13">
        <f t="shared" si="0"/>
        <v>5.2631578947368418E-2</v>
      </c>
      <c r="G16" s="36" t="str">
        <f t="shared" si="1"/>
        <v>1,7-13,6%</v>
      </c>
      <c r="H16" s="11">
        <f t="shared" si="2"/>
        <v>0.18214826021180031</v>
      </c>
      <c r="I16" s="15">
        <v>0.3</v>
      </c>
      <c r="J16" s="32">
        <v>1.7000000000000001E-2</v>
      </c>
      <c r="K16" s="32">
        <v>0.13600000000000001</v>
      </c>
      <c r="L16" s="32">
        <f t="shared" si="7"/>
        <v>3.5631578947368417E-2</v>
      </c>
      <c r="M16" s="32">
        <f t="shared" si="8"/>
        <v>8.3368421052631592E-2</v>
      </c>
    </row>
    <row r="17" spans="1:13" x14ac:dyDescent="0.25">
      <c r="A17" s="19"/>
      <c r="B17" s="20"/>
      <c r="C17" s="7" t="s">
        <v>15</v>
      </c>
      <c r="D17" s="6">
        <v>94</v>
      </c>
      <c r="E17" s="6">
        <v>0</v>
      </c>
      <c r="F17" s="13">
        <f t="shared" si="0"/>
        <v>0</v>
      </c>
      <c r="G17" s="36" t="str">
        <f t="shared" si="1"/>
        <v>1,7-13,6%</v>
      </c>
      <c r="H17" s="11">
        <f t="shared" si="2"/>
        <v>0.18214826021180031</v>
      </c>
      <c r="I17" s="15">
        <v>0.3</v>
      </c>
      <c r="J17" s="32">
        <v>1.7000000000000001E-2</v>
      </c>
      <c r="K17" s="32">
        <v>0.13600000000000001</v>
      </c>
      <c r="L17" s="32">
        <f t="shared" si="7"/>
        <v>-1.7000000000000001E-2</v>
      </c>
      <c r="M17" s="32">
        <f t="shared" si="8"/>
        <v>0.13600000000000001</v>
      </c>
    </row>
    <row r="18" spans="1:13" x14ac:dyDescent="0.25">
      <c r="A18" s="19"/>
      <c r="B18" s="20"/>
      <c r="C18" s="7" t="s">
        <v>16</v>
      </c>
      <c r="D18" s="6">
        <v>34</v>
      </c>
      <c r="E18" s="6">
        <v>0</v>
      </c>
      <c r="F18" s="13">
        <f t="shared" si="0"/>
        <v>0</v>
      </c>
      <c r="G18" s="36" t="str">
        <f t="shared" si="1"/>
        <v>0-12,6%</v>
      </c>
      <c r="H18" s="11">
        <f t="shared" si="2"/>
        <v>0.18214826021180031</v>
      </c>
      <c r="I18" s="15">
        <v>0.3</v>
      </c>
      <c r="J18" s="32">
        <v>0</v>
      </c>
      <c r="K18" s="32">
        <v>0.126</v>
      </c>
      <c r="L18" s="32">
        <f t="shared" si="7"/>
        <v>0</v>
      </c>
      <c r="M18" s="32">
        <f t="shared" si="8"/>
        <v>0.126</v>
      </c>
    </row>
    <row r="19" spans="1:13" x14ac:dyDescent="0.25">
      <c r="A19" s="19"/>
      <c r="B19" s="20"/>
      <c r="C19" s="7" t="s">
        <v>17</v>
      </c>
      <c r="D19" s="6">
        <v>122</v>
      </c>
      <c r="E19" s="6">
        <v>0</v>
      </c>
      <c r="F19" s="13">
        <f t="shared" si="0"/>
        <v>0</v>
      </c>
      <c r="G19" s="36" t="str">
        <f t="shared" si="1"/>
        <v>0-3,8%</v>
      </c>
      <c r="H19" s="11">
        <f t="shared" si="2"/>
        <v>0.18214826021180031</v>
      </c>
      <c r="I19" s="15">
        <v>0.3</v>
      </c>
      <c r="J19" s="32">
        <v>0</v>
      </c>
      <c r="K19" s="32">
        <v>3.7999999999999999E-2</v>
      </c>
      <c r="L19" s="32">
        <f t="shared" si="7"/>
        <v>0</v>
      </c>
      <c r="M19" s="32">
        <f t="shared" si="8"/>
        <v>3.7999999999999999E-2</v>
      </c>
    </row>
    <row r="20" spans="1:13" x14ac:dyDescent="0.25">
      <c r="A20" s="19"/>
      <c r="B20" s="20"/>
      <c r="C20" s="7" t="s">
        <v>18</v>
      </c>
      <c r="D20" s="6">
        <v>37</v>
      </c>
      <c r="E20" s="6">
        <v>0</v>
      </c>
      <c r="F20" s="13">
        <f t="shared" si="0"/>
        <v>0</v>
      </c>
      <c r="G20" s="36" t="str">
        <f t="shared" si="1"/>
        <v>0-11,7%</v>
      </c>
      <c r="H20" s="11">
        <f t="shared" si="2"/>
        <v>0.18214826021180031</v>
      </c>
      <c r="I20" s="15">
        <v>0.3</v>
      </c>
      <c r="J20" s="32">
        <v>0</v>
      </c>
      <c r="K20" s="32">
        <v>0.11700000000000001</v>
      </c>
      <c r="L20" s="32">
        <f t="shared" si="7"/>
        <v>0</v>
      </c>
      <c r="M20" s="32">
        <f t="shared" si="8"/>
        <v>0.11700000000000001</v>
      </c>
    </row>
    <row r="21" spans="1:13" x14ac:dyDescent="0.25">
      <c r="A21" s="19"/>
      <c r="B21" s="20"/>
      <c r="C21" s="7" t="s">
        <v>19</v>
      </c>
      <c r="D21" s="6">
        <v>78</v>
      </c>
      <c r="E21" s="6">
        <v>0</v>
      </c>
      <c r="F21" s="13">
        <f t="shared" si="0"/>
        <v>0</v>
      </c>
      <c r="G21" s="36" t="str">
        <f t="shared" si="1"/>
        <v>0-5,9%</v>
      </c>
      <c r="H21" s="11">
        <f t="shared" si="2"/>
        <v>0.18214826021180031</v>
      </c>
      <c r="I21" s="15">
        <v>0.3</v>
      </c>
      <c r="J21" s="32">
        <v>0</v>
      </c>
      <c r="K21" s="32">
        <v>5.8999999999999997E-2</v>
      </c>
      <c r="L21" s="32">
        <f t="shared" si="7"/>
        <v>0</v>
      </c>
      <c r="M21" s="32">
        <f t="shared" si="8"/>
        <v>5.8999999999999997E-2</v>
      </c>
    </row>
    <row r="22" spans="1:13" x14ac:dyDescent="0.25">
      <c r="A22" s="19"/>
      <c r="B22" s="20"/>
      <c r="C22" s="7" t="s">
        <v>20</v>
      </c>
      <c r="D22" s="6">
        <v>8</v>
      </c>
      <c r="E22" s="6">
        <v>0</v>
      </c>
      <c r="F22" s="13">
        <f t="shared" si="0"/>
        <v>0</v>
      </c>
      <c r="G22" s="36" t="str">
        <f t="shared" si="1"/>
        <v>0-40,2%</v>
      </c>
      <c r="H22" s="11">
        <f t="shared" si="2"/>
        <v>0.18214826021180031</v>
      </c>
      <c r="I22" s="15">
        <v>0.3</v>
      </c>
      <c r="J22" s="32">
        <v>0</v>
      </c>
      <c r="K22" s="32">
        <v>0.40200000000000002</v>
      </c>
      <c r="L22" s="32">
        <f t="shared" si="7"/>
        <v>0</v>
      </c>
      <c r="M22" s="32">
        <f t="shared" si="8"/>
        <v>0.40200000000000002</v>
      </c>
    </row>
    <row r="23" spans="1:13" x14ac:dyDescent="0.25">
      <c r="A23" s="19"/>
      <c r="B23" s="20"/>
      <c r="C23" s="7" t="s">
        <v>21</v>
      </c>
      <c r="D23" s="6">
        <v>59</v>
      </c>
      <c r="E23" s="6">
        <v>0</v>
      </c>
      <c r="F23" s="13">
        <f t="shared" si="0"/>
        <v>0</v>
      </c>
      <c r="G23" s="36" t="str">
        <f t="shared" si="1"/>
        <v>0-7,6%</v>
      </c>
      <c r="H23" s="11">
        <f t="shared" si="2"/>
        <v>0.18214826021180031</v>
      </c>
      <c r="I23" s="15">
        <v>0.3</v>
      </c>
      <c r="J23" s="32">
        <v>0</v>
      </c>
      <c r="K23" s="32">
        <v>7.5999999999999998E-2</v>
      </c>
      <c r="L23" s="32">
        <f t="shared" si="7"/>
        <v>0</v>
      </c>
      <c r="M23" s="32">
        <f t="shared" si="8"/>
        <v>7.5999999999999998E-2</v>
      </c>
    </row>
    <row r="24" spans="1:13" x14ac:dyDescent="0.25">
      <c r="A24" s="19"/>
      <c r="B24" s="20"/>
      <c r="C24" s="7" t="s">
        <v>29</v>
      </c>
      <c r="D24" s="6">
        <v>154</v>
      </c>
      <c r="E24" s="6">
        <v>5</v>
      </c>
      <c r="F24" s="13">
        <f t="shared" si="0"/>
        <v>3.2467532467532464E-2</v>
      </c>
      <c r="G24" s="36" t="str">
        <f t="shared" si="1"/>
        <v>0-7,8%</v>
      </c>
      <c r="H24" s="11">
        <f t="shared" si="2"/>
        <v>0.18214826021180031</v>
      </c>
      <c r="I24" s="15">
        <v>0.3</v>
      </c>
      <c r="J24" s="32">
        <v>0</v>
      </c>
      <c r="K24" s="32">
        <v>7.8E-2</v>
      </c>
      <c r="L24" s="32">
        <f t="shared" si="7"/>
        <v>3.2467532467532464E-2</v>
      </c>
      <c r="M24" s="32">
        <f t="shared" si="8"/>
        <v>4.5532467532467535E-2</v>
      </c>
    </row>
    <row r="25" spans="1:13" x14ac:dyDescent="0.25">
      <c r="A25" s="21"/>
      <c r="B25" s="22"/>
      <c r="C25" s="8" t="s">
        <v>23</v>
      </c>
      <c r="D25" s="14">
        <f>SUM(D13:D24)</f>
        <v>776</v>
      </c>
      <c r="E25" s="14">
        <f>SUM(E13:E24)</f>
        <v>9</v>
      </c>
      <c r="F25" s="12">
        <f>E25/D25</f>
        <v>1.1597938144329897E-2</v>
      </c>
      <c r="G25" s="37" t="str">
        <f t="shared" si="1"/>
        <v>0,6-2,3%</v>
      </c>
      <c r="H25" s="11">
        <f t="shared" si="2"/>
        <v>0.18214826021180031</v>
      </c>
      <c r="I25" s="15">
        <v>0.3</v>
      </c>
      <c r="J25" s="32">
        <v>6.0000000000000001E-3</v>
      </c>
      <c r="K25" s="32">
        <v>2.3E-2</v>
      </c>
      <c r="L25" s="32">
        <f t="shared" si="7"/>
        <v>5.5979381443298972E-3</v>
      </c>
      <c r="M25" s="32">
        <f t="shared" si="8"/>
        <v>1.1402061855670102E-2</v>
      </c>
    </row>
    <row r="26" spans="1:13" x14ac:dyDescent="0.25">
      <c r="A26" s="23" t="s">
        <v>27</v>
      </c>
      <c r="B26" s="23"/>
      <c r="C26" s="7"/>
      <c r="D26" s="14">
        <f>SUM(D7,D12,D25)</f>
        <v>3305</v>
      </c>
      <c r="E26" s="14">
        <f>SUM(E7,E12,E25)</f>
        <v>602</v>
      </c>
      <c r="F26" s="12">
        <f t="shared" si="0"/>
        <v>0.18214826021180031</v>
      </c>
      <c r="G26" s="37" t="str">
        <f t="shared" si="1"/>
        <v>16,9-19,6%</v>
      </c>
      <c r="J26" s="32">
        <v>0.16900000000000001</v>
      </c>
      <c r="K26" s="32">
        <v>0.19600000000000001</v>
      </c>
      <c r="L26" s="32">
        <f t="shared" si="7"/>
        <v>1.3148260211800294E-2</v>
      </c>
      <c r="M26" s="32">
        <f t="shared" si="8"/>
        <v>1.3851739788199702E-2</v>
      </c>
    </row>
    <row r="27" spans="1:13" x14ac:dyDescent="0.25">
      <c r="F27" s="3"/>
      <c r="G27" s="3"/>
    </row>
  </sheetData>
  <mergeCells count="13">
    <mergeCell ref="A5:B7"/>
    <mergeCell ref="A8:B12"/>
    <mergeCell ref="A13:B25"/>
    <mergeCell ref="A26:B26"/>
    <mergeCell ref="A1:N1"/>
    <mergeCell ref="A3:B4"/>
    <mergeCell ref="C3:C4"/>
    <mergeCell ref="D3:D4"/>
    <mergeCell ref="E3:E4"/>
    <mergeCell ref="F3:F4"/>
    <mergeCell ref="H3:H4"/>
    <mergeCell ref="I3:I4"/>
    <mergeCell ref="G3:G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F13" sqref="F13"/>
    </sheetView>
  </sheetViews>
  <sheetFormatPr defaultRowHeight="15" x14ac:dyDescent="0.25"/>
  <cols>
    <col min="4" max="4" width="17" customWidth="1"/>
    <col min="5" max="5" width="20.7109375" customWidth="1"/>
    <col min="6" max="6" width="23.5703125" customWidth="1"/>
    <col min="7" max="7" width="12.140625" customWidth="1"/>
    <col min="8" max="8" width="11.85546875" customWidth="1"/>
  </cols>
  <sheetData>
    <row r="1" spans="1:14" ht="15" customHeight="1" x14ac:dyDescent="0.25">
      <c r="A1" s="24" t="s">
        <v>26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4"/>
    </row>
    <row r="2" spans="1:14" ht="1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4"/>
    </row>
    <row r="3" spans="1:14" ht="15.75" customHeight="1" x14ac:dyDescent="0.25">
      <c r="A3" s="17" t="s">
        <v>0</v>
      </c>
      <c r="B3" s="18"/>
      <c r="C3" s="25" t="s">
        <v>1</v>
      </c>
      <c r="D3" s="26" t="s">
        <v>33</v>
      </c>
      <c r="E3" s="26" t="s">
        <v>34</v>
      </c>
      <c r="F3" s="26" t="s">
        <v>35</v>
      </c>
      <c r="G3" s="28"/>
      <c r="H3" s="30"/>
      <c r="I3" s="2"/>
    </row>
    <row r="4" spans="1:14" ht="67.5" customHeight="1" x14ac:dyDescent="0.25">
      <c r="A4" s="21"/>
      <c r="B4" s="22"/>
      <c r="C4" s="25"/>
      <c r="D4" s="27"/>
      <c r="E4" s="27"/>
      <c r="F4" s="27"/>
      <c r="G4" s="29"/>
      <c r="H4" s="31"/>
      <c r="I4" s="2"/>
      <c r="J4" s="2"/>
    </row>
    <row r="5" spans="1:14" x14ac:dyDescent="0.25">
      <c r="A5" s="17" t="s">
        <v>2</v>
      </c>
      <c r="B5" s="18"/>
      <c r="C5" s="7" t="s">
        <v>3</v>
      </c>
      <c r="D5" s="6">
        <v>753</v>
      </c>
      <c r="E5" s="6">
        <v>152</v>
      </c>
      <c r="F5" s="13">
        <f>E5/D5</f>
        <v>0.20185922974767595</v>
      </c>
      <c r="G5" s="11">
        <f>$F$26</f>
        <v>0.16398908760230374</v>
      </c>
      <c r="H5" s="15">
        <v>0.3</v>
      </c>
    </row>
    <row r="6" spans="1:14" x14ac:dyDescent="0.25">
      <c r="A6" s="19"/>
      <c r="B6" s="20"/>
      <c r="C6" s="7" t="s">
        <v>4</v>
      </c>
      <c r="D6" s="6">
        <v>508</v>
      </c>
      <c r="E6" s="6">
        <v>134</v>
      </c>
      <c r="F6" s="13">
        <f t="shared" ref="F6:F26" si="0">E6/D6</f>
        <v>0.26377952755905509</v>
      </c>
      <c r="G6" s="11">
        <f t="shared" ref="G6:G25" si="1">$F$26</f>
        <v>0.16398908760230374</v>
      </c>
      <c r="H6" s="15">
        <v>0.3</v>
      </c>
    </row>
    <row r="7" spans="1:14" x14ac:dyDescent="0.25">
      <c r="A7" s="21"/>
      <c r="B7" s="22"/>
      <c r="C7" s="8" t="s">
        <v>5</v>
      </c>
      <c r="D7" s="14">
        <v>1261</v>
      </c>
      <c r="E7" s="14">
        <v>286</v>
      </c>
      <c r="F7" s="12">
        <f t="shared" si="0"/>
        <v>0.22680412371134021</v>
      </c>
      <c r="G7" s="11">
        <f t="shared" si="1"/>
        <v>0.16398908760230374</v>
      </c>
      <c r="H7" s="15">
        <v>0.3</v>
      </c>
    </row>
    <row r="8" spans="1:14" x14ac:dyDescent="0.25">
      <c r="A8" s="17" t="s">
        <v>25</v>
      </c>
      <c r="B8" s="18"/>
      <c r="C8" s="7" t="s">
        <v>6</v>
      </c>
      <c r="D8" s="6">
        <v>410</v>
      </c>
      <c r="E8" s="6">
        <v>82</v>
      </c>
      <c r="F8" s="13">
        <f t="shared" si="0"/>
        <v>0.2</v>
      </c>
      <c r="G8" s="11">
        <f t="shared" si="1"/>
        <v>0.16398908760230374</v>
      </c>
      <c r="H8" s="15">
        <v>0.3</v>
      </c>
    </row>
    <row r="9" spans="1:14" x14ac:dyDescent="0.25">
      <c r="A9" s="19"/>
      <c r="B9" s="20"/>
      <c r="C9" s="7" t="s">
        <v>7</v>
      </c>
      <c r="D9" s="6">
        <v>315</v>
      </c>
      <c r="E9" s="6">
        <v>50</v>
      </c>
      <c r="F9" s="13">
        <f t="shared" si="0"/>
        <v>0.15873015873015872</v>
      </c>
      <c r="G9" s="11">
        <f t="shared" si="1"/>
        <v>0.16398908760230374</v>
      </c>
      <c r="H9" s="15">
        <v>0.3</v>
      </c>
    </row>
    <row r="10" spans="1:14" x14ac:dyDescent="0.25">
      <c r="A10" s="19"/>
      <c r="B10" s="20"/>
      <c r="C10" s="7" t="s">
        <v>8</v>
      </c>
      <c r="D10" s="6">
        <v>347</v>
      </c>
      <c r="E10" s="6">
        <v>92</v>
      </c>
      <c r="F10" s="13">
        <f t="shared" si="0"/>
        <v>0.26512968299711814</v>
      </c>
      <c r="G10" s="11">
        <f t="shared" si="1"/>
        <v>0.16398908760230374</v>
      </c>
      <c r="H10" s="15">
        <v>0.3</v>
      </c>
    </row>
    <row r="11" spans="1:14" x14ac:dyDescent="0.25">
      <c r="A11" s="19"/>
      <c r="B11" s="20"/>
      <c r="C11" s="7" t="s">
        <v>9</v>
      </c>
      <c r="D11" s="6">
        <v>172</v>
      </c>
      <c r="E11" s="6">
        <v>28</v>
      </c>
      <c r="F11" s="13">
        <f t="shared" si="0"/>
        <v>0.16279069767441862</v>
      </c>
      <c r="G11" s="11">
        <f t="shared" si="1"/>
        <v>0.16398908760230374</v>
      </c>
      <c r="H11" s="15">
        <v>0.3</v>
      </c>
    </row>
    <row r="12" spans="1:14" x14ac:dyDescent="0.25">
      <c r="A12" s="21"/>
      <c r="B12" s="22"/>
      <c r="C12" s="8" t="s">
        <v>10</v>
      </c>
      <c r="D12" s="14">
        <v>1244</v>
      </c>
      <c r="E12" s="14">
        <v>252</v>
      </c>
      <c r="F12" s="12">
        <f t="shared" si="0"/>
        <v>0.20257234726688103</v>
      </c>
      <c r="G12" s="11">
        <f t="shared" si="1"/>
        <v>0.16398908760230374</v>
      </c>
      <c r="H12" s="15">
        <v>0.3</v>
      </c>
    </row>
    <row r="13" spans="1:14" x14ac:dyDescent="0.25">
      <c r="A13" s="17" t="s">
        <v>24</v>
      </c>
      <c r="B13" s="18"/>
      <c r="C13" s="7" t="s">
        <v>11</v>
      </c>
      <c r="D13" s="7">
        <v>6</v>
      </c>
      <c r="E13" s="7">
        <v>1</v>
      </c>
      <c r="F13" s="13">
        <f t="shared" si="0"/>
        <v>0.16666666666666666</v>
      </c>
      <c r="G13" s="11">
        <f t="shared" si="1"/>
        <v>0.16398908760230374</v>
      </c>
      <c r="H13" s="15">
        <v>0.3</v>
      </c>
    </row>
    <row r="14" spans="1:14" x14ac:dyDescent="0.25">
      <c r="A14" s="19"/>
      <c r="B14" s="20"/>
      <c r="C14" s="7" t="s">
        <v>12</v>
      </c>
      <c r="D14" s="7">
        <v>48</v>
      </c>
      <c r="E14" s="7">
        <v>0</v>
      </c>
      <c r="F14" s="13">
        <f t="shared" si="0"/>
        <v>0</v>
      </c>
      <c r="G14" s="11">
        <f t="shared" si="1"/>
        <v>0.16398908760230374</v>
      </c>
      <c r="H14" s="15">
        <v>0.3</v>
      </c>
    </row>
    <row r="15" spans="1:14" x14ac:dyDescent="0.25">
      <c r="A15" s="19"/>
      <c r="B15" s="20"/>
      <c r="C15" s="7" t="s">
        <v>13</v>
      </c>
      <c r="D15" s="7">
        <v>56</v>
      </c>
      <c r="E15" s="7">
        <v>0</v>
      </c>
      <c r="F15" s="13">
        <f t="shared" si="0"/>
        <v>0</v>
      </c>
      <c r="G15" s="11">
        <f t="shared" si="1"/>
        <v>0.16398908760230374</v>
      </c>
      <c r="H15" s="15">
        <v>0.3</v>
      </c>
    </row>
    <row r="16" spans="1:14" x14ac:dyDescent="0.25">
      <c r="A16" s="19"/>
      <c r="B16" s="20"/>
      <c r="C16" s="7" t="s">
        <v>14</v>
      </c>
      <c r="D16" s="7">
        <v>58</v>
      </c>
      <c r="E16" s="7">
        <v>0</v>
      </c>
      <c r="F16" s="13">
        <f t="shared" si="0"/>
        <v>0</v>
      </c>
      <c r="G16" s="11">
        <f t="shared" si="1"/>
        <v>0.16398908760230374</v>
      </c>
      <c r="H16" s="15">
        <v>0.3</v>
      </c>
    </row>
    <row r="17" spans="1:8" x14ac:dyDescent="0.25">
      <c r="A17" s="19"/>
      <c r="B17" s="20"/>
      <c r="C17" s="7" t="s">
        <v>15</v>
      </c>
      <c r="D17" s="7">
        <v>76</v>
      </c>
      <c r="E17" s="7">
        <v>1</v>
      </c>
      <c r="F17" s="13">
        <f t="shared" si="0"/>
        <v>1.3157894736842105E-2</v>
      </c>
      <c r="G17" s="11">
        <f t="shared" si="1"/>
        <v>0.16398908760230374</v>
      </c>
      <c r="H17" s="15">
        <v>0.3</v>
      </c>
    </row>
    <row r="18" spans="1:8" x14ac:dyDescent="0.25">
      <c r="A18" s="19"/>
      <c r="B18" s="20"/>
      <c r="C18" s="7" t="s">
        <v>16</v>
      </c>
      <c r="D18" s="7">
        <v>43</v>
      </c>
      <c r="E18" s="7">
        <v>0</v>
      </c>
      <c r="F18" s="13">
        <f t="shared" si="0"/>
        <v>0</v>
      </c>
      <c r="G18" s="11">
        <f t="shared" si="1"/>
        <v>0.16398908760230374</v>
      </c>
      <c r="H18" s="15">
        <v>0.3</v>
      </c>
    </row>
    <row r="19" spans="1:8" x14ac:dyDescent="0.25">
      <c r="A19" s="19"/>
      <c r="B19" s="20"/>
      <c r="C19" s="7" t="s">
        <v>17</v>
      </c>
      <c r="D19" s="6">
        <v>157</v>
      </c>
      <c r="E19" s="6">
        <v>1</v>
      </c>
      <c r="F19" s="13">
        <f t="shared" si="0"/>
        <v>6.369426751592357E-3</v>
      </c>
      <c r="G19" s="11">
        <f t="shared" si="1"/>
        <v>0.16398908760230374</v>
      </c>
      <c r="H19" s="15">
        <v>0.3</v>
      </c>
    </row>
    <row r="20" spans="1:8" x14ac:dyDescent="0.25">
      <c r="A20" s="19"/>
      <c r="B20" s="20"/>
      <c r="C20" s="7" t="s">
        <v>18</v>
      </c>
      <c r="D20" s="7">
        <v>48</v>
      </c>
      <c r="E20" s="7">
        <v>0</v>
      </c>
      <c r="F20" s="13">
        <f t="shared" si="0"/>
        <v>0</v>
      </c>
      <c r="G20" s="11">
        <f t="shared" si="1"/>
        <v>0.16398908760230374</v>
      </c>
      <c r="H20" s="15">
        <v>0.3</v>
      </c>
    </row>
    <row r="21" spans="1:8" x14ac:dyDescent="0.25">
      <c r="A21" s="19"/>
      <c r="B21" s="20"/>
      <c r="C21" s="7" t="s">
        <v>19</v>
      </c>
      <c r="D21" s="7">
        <v>83</v>
      </c>
      <c r="E21" s="7">
        <v>0</v>
      </c>
      <c r="F21" s="13">
        <f t="shared" si="0"/>
        <v>0</v>
      </c>
      <c r="G21" s="11">
        <f t="shared" si="1"/>
        <v>0.16398908760230374</v>
      </c>
      <c r="H21" s="15">
        <v>0.3</v>
      </c>
    </row>
    <row r="22" spans="1:8" x14ac:dyDescent="0.25">
      <c r="A22" s="19"/>
      <c r="B22" s="20"/>
      <c r="C22" s="7" t="s">
        <v>20</v>
      </c>
      <c r="D22" s="7">
        <v>13</v>
      </c>
      <c r="E22" s="7">
        <v>0</v>
      </c>
      <c r="F22" s="13">
        <f t="shared" si="0"/>
        <v>0</v>
      </c>
      <c r="G22" s="11">
        <f t="shared" si="1"/>
        <v>0.16398908760230374</v>
      </c>
      <c r="H22" s="15">
        <v>0.3</v>
      </c>
    </row>
    <row r="23" spans="1:8" x14ac:dyDescent="0.25">
      <c r="A23" s="19"/>
      <c r="B23" s="20"/>
      <c r="C23" s="7" t="s">
        <v>21</v>
      </c>
      <c r="D23" s="6">
        <v>79</v>
      </c>
      <c r="E23" s="7">
        <v>0</v>
      </c>
      <c r="F23" s="13">
        <f t="shared" si="0"/>
        <v>0</v>
      </c>
      <c r="G23" s="11">
        <f t="shared" si="1"/>
        <v>0.16398908760230374</v>
      </c>
      <c r="H23" s="15">
        <v>0.3</v>
      </c>
    </row>
    <row r="24" spans="1:8" x14ac:dyDescent="0.25">
      <c r="A24" s="19"/>
      <c r="B24" s="20"/>
      <c r="C24" s="7" t="s">
        <v>22</v>
      </c>
      <c r="D24" s="6">
        <v>127</v>
      </c>
      <c r="E24" s="7">
        <v>0</v>
      </c>
      <c r="F24" s="13">
        <f t="shared" si="0"/>
        <v>0</v>
      </c>
      <c r="G24" s="11">
        <f t="shared" si="1"/>
        <v>0.16398908760230374</v>
      </c>
      <c r="H24" s="15">
        <v>0.3</v>
      </c>
    </row>
    <row r="25" spans="1:8" x14ac:dyDescent="0.25">
      <c r="A25" s="21"/>
      <c r="B25" s="22"/>
      <c r="C25" s="8" t="s">
        <v>23</v>
      </c>
      <c r="D25" s="14">
        <v>794</v>
      </c>
      <c r="E25" s="14">
        <v>3</v>
      </c>
      <c r="F25" s="12">
        <f>E25/D25</f>
        <v>3.778337531486146E-3</v>
      </c>
      <c r="G25" s="11">
        <f t="shared" si="1"/>
        <v>0.16398908760230374</v>
      </c>
      <c r="H25" s="15">
        <v>0.3</v>
      </c>
    </row>
    <row r="26" spans="1:8" x14ac:dyDescent="0.25">
      <c r="A26" s="23" t="s">
        <v>27</v>
      </c>
      <c r="B26" s="23"/>
      <c r="C26" s="7"/>
      <c r="D26" s="14">
        <v>3299</v>
      </c>
      <c r="E26" s="14">
        <v>541</v>
      </c>
      <c r="F26" s="12">
        <f t="shared" si="0"/>
        <v>0.16398908760230374</v>
      </c>
    </row>
    <row r="27" spans="1:8" x14ac:dyDescent="0.25">
      <c r="F27" s="3"/>
    </row>
  </sheetData>
  <mergeCells count="12">
    <mergeCell ref="A5:B7"/>
    <mergeCell ref="A8:B12"/>
    <mergeCell ref="A13:B25"/>
    <mergeCell ref="A26:B26"/>
    <mergeCell ref="A1:M1"/>
    <mergeCell ref="F3:F4"/>
    <mergeCell ref="D3:D4"/>
    <mergeCell ref="C3:C4"/>
    <mergeCell ref="E3:E4"/>
    <mergeCell ref="G3:G4"/>
    <mergeCell ref="H3:H4"/>
    <mergeCell ref="A3:B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Kirjeldus</vt:lpstr>
      <vt:lpstr>Aruandesse2016</vt:lpstr>
      <vt:lpstr>Aruandesse2015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Pille Lõmps</dc:creator>
  <cp:lastModifiedBy>Sirli Joona</cp:lastModifiedBy>
  <dcterms:created xsi:type="dcterms:W3CDTF">2016-06-17T05:59:56Z</dcterms:created>
  <dcterms:modified xsi:type="dcterms:W3CDTF">2017-04-10T09:07:39Z</dcterms:modified>
</cp:coreProperties>
</file>