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867" activeTab="0"/>
  </bookViews>
  <sheets>
    <sheet name="Kirjeldus" sheetId="1" r:id="rId1"/>
    <sheet name="14B_SuukaudsedDiabeediRavimid" sheetId="2" r:id="rId2"/>
    <sheet name="Diabeet_Alusandmed" sheetId="3" r:id="rId3"/>
  </sheet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<sst xmlns="http://schemas.openxmlformats.org/spreadsheetml/2006/main" count="180" uniqueCount="96">
  <si>
    <t>TLH</t>
  </si>
  <si>
    <t>TÜK</t>
  </si>
  <si>
    <t>PERH</t>
  </si>
  <si>
    <t>PH</t>
  </si>
  <si>
    <t>LTKH</t>
  </si>
  <si>
    <t>ITK</t>
  </si>
  <si>
    <t>IVKH</t>
  </si>
  <si>
    <t>Jõgeva</t>
  </si>
  <si>
    <t>Lääne</t>
  </si>
  <si>
    <t>Rapla</t>
  </si>
  <si>
    <t>Põlva</t>
  </si>
  <si>
    <t>Rakvere</t>
  </si>
  <si>
    <t>Valga</t>
  </si>
  <si>
    <t>Lõuna</t>
  </si>
  <si>
    <t>Hiiumaa</t>
  </si>
  <si>
    <t>Narva</t>
  </si>
  <si>
    <t>Järva</t>
  </si>
  <si>
    <t>Kures</t>
  </si>
  <si>
    <t>Vilj</t>
  </si>
  <si>
    <t>HVA keskmine</t>
  </si>
  <si>
    <t>Haiglaliik</t>
  </si>
  <si>
    <t>Lühend</t>
  </si>
  <si>
    <t>Piirk</t>
  </si>
  <si>
    <t>Keskh</t>
  </si>
  <si>
    <t>Üldh</t>
  </si>
  <si>
    <t>HVA kokku</t>
  </si>
  <si>
    <r>
      <t xml:space="preserve">INDIKAATOR 14. </t>
    </r>
    <r>
      <rPr>
        <b/>
        <sz val="11"/>
        <color indexed="8"/>
        <rFont val="Times New Roman"/>
        <family val="1"/>
      </rPr>
      <t xml:space="preserve">TOIMEAINEPÕHISED RETSEPTIDE OSAKAAL  JA VÄLDITAV OMAOSALUS ÜHE RESTEPTI KOHTA - Suukaudsed diabeedi ravimid </t>
    </r>
  </si>
  <si>
    <t>Raviasutus</t>
  </si>
  <si>
    <t>Toimeainepõhise retseptide  osakaal,% 2015</t>
  </si>
  <si>
    <t>2015 HVA keskmine</t>
  </si>
  <si>
    <t>2015 - Keskmine välditav osa retsepti maksumusest ühe retsepti kohta , €</t>
  </si>
  <si>
    <t>piirkondlikud</t>
  </si>
  <si>
    <t>keskhaiglad</t>
  </si>
  <si>
    <t>üldhaiglad</t>
  </si>
  <si>
    <t>Toimeainepõhise retseptide  osakaal,% 2016</t>
  </si>
  <si>
    <t>2016 HVA keskmine</t>
  </si>
  <si>
    <t/>
  </si>
  <si>
    <t>Retseptid</t>
  </si>
  <si>
    <t>TA põhised</t>
  </si>
  <si>
    <t>HVA haiglad</t>
  </si>
  <si>
    <t>1. PIIRKONDLIKUD HAIGLAD</t>
  </si>
  <si>
    <t>Piirkondlikud haiglad</t>
  </si>
  <si>
    <t>60069</t>
  </si>
  <si>
    <t>Tallinna Lastehaigla SA</t>
  </si>
  <si>
    <t>60489</t>
  </si>
  <si>
    <t>TÜ Kliinikum SA</t>
  </si>
  <si>
    <t>60643</t>
  </si>
  <si>
    <t>Põhja-Eesti Regionaalhaigla SA</t>
  </si>
  <si>
    <t>2. KESKHAIGLAD</t>
  </si>
  <si>
    <t>Keskhaiglad</t>
  </si>
  <si>
    <t>60869</t>
  </si>
  <si>
    <t>Ida-Tallinna Keskhaigla AS</t>
  </si>
  <si>
    <t>60220</t>
  </si>
  <si>
    <t>Lääne-Tallinna Keskhaigla AS</t>
  </si>
  <si>
    <t>61205</t>
  </si>
  <si>
    <t>SA Ida-Viru Keskhaigla</t>
  </si>
  <si>
    <t>60065</t>
  </si>
  <si>
    <t>Pärnu Haigla SA</t>
  </si>
  <si>
    <t>ÜLD- JA KOHALIKUD HAIGLAD</t>
  </si>
  <si>
    <t>Üld- ja kohalikud haiglad</t>
  </si>
  <si>
    <t>61957</t>
  </si>
  <si>
    <t>Sihtasutus Raplamaa Haigla</t>
  </si>
  <si>
    <t>60378</t>
  </si>
  <si>
    <t>Järvamaa Haigla AS</t>
  </si>
  <si>
    <t>60395</t>
  </si>
  <si>
    <t>Kuressaare Haigla SA</t>
  </si>
  <si>
    <t>60170</t>
  </si>
  <si>
    <t>AS Rakvere Haigla</t>
  </si>
  <si>
    <t>60211</t>
  </si>
  <si>
    <t>Lõuna-Eesti Haigla AS</t>
  </si>
  <si>
    <t>60343</t>
  </si>
  <si>
    <t>SA Narva Haigla</t>
  </si>
  <si>
    <t>60571</t>
  </si>
  <si>
    <t>Viljandi Haigla SA</t>
  </si>
  <si>
    <t>60332</t>
  </si>
  <si>
    <t>SA Hiiumaa Haigla</t>
  </si>
  <si>
    <t>60168</t>
  </si>
  <si>
    <t>Põlva Haigla AS</t>
  </si>
  <si>
    <t>60060</t>
  </si>
  <si>
    <t>Jõgeva Haigla SA</t>
  </si>
  <si>
    <t>0000061956</t>
  </si>
  <si>
    <t>Sihtasutus Läänemaa Haigla</t>
  </si>
  <si>
    <t>0000060205</t>
  </si>
  <si>
    <t>Valga Haigla AS</t>
  </si>
  <si>
    <t>Üle piirhinna</t>
  </si>
  <si>
    <t>Keskmine välditav omaosalus</t>
  </si>
  <si>
    <t>EUR</t>
  </si>
  <si>
    <t>HVA Kokku</t>
  </si>
  <si>
    <t>60205</t>
  </si>
  <si>
    <t>61956</t>
  </si>
  <si>
    <t>2016 - Keskmine välditav osa retsepti maksumusest ühe retsepti kohta , €</t>
  </si>
  <si>
    <t>95% usaldusvahemik</t>
  </si>
  <si>
    <t>alumine usaldusvahemik</t>
  </si>
  <si>
    <t>ülemine usaldusvahemik</t>
  </si>
  <si>
    <t>alumise usaldusvahemiku erinevus sagedusest</t>
  </si>
  <si>
    <t>ülemise usaldusvahemiku erinevus sagedusest</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</si>
</sst>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79">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indexed="8"/>
      <name val="Times New Roman"/>
      <family val="1"/>
    </font>
    <font>
      <sz val="10"/>
      <color indexed="8"/>
      <name val="Calibri"/>
      <family val="0"/>
    </font>
    <font>
      <sz val="8.45"/>
      <color indexed="8"/>
      <name val="Calibri"/>
      <family val="0"/>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1"/>
      <color indexed="62"/>
      <name val="Times New Roman"/>
      <family val="1"/>
    </font>
    <font>
      <sz val="10"/>
      <name val="Calibri"/>
      <family val="2"/>
    </font>
    <font>
      <i/>
      <sz val="11"/>
      <name val="Calibri"/>
      <family val="2"/>
    </font>
    <font>
      <b/>
      <sz val="11"/>
      <name val="Calibri"/>
      <family val="2"/>
    </font>
    <font>
      <i/>
      <sz val="10"/>
      <name val="Calibri"/>
      <family val="2"/>
    </font>
    <font>
      <i/>
      <sz val="10"/>
      <color indexed="8"/>
      <name val="Calibri"/>
      <family val="2"/>
    </font>
    <font>
      <i/>
      <sz val="11"/>
      <color indexed="8"/>
      <name val="Calibri"/>
      <family val="2"/>
    </font>
    <font>
      <b/>
      <sz val="10"/>
      <name val="Calibri"/>
      <family val="2"/>
    </font>
    <font>
      <b/>
      <sz val="10"/>
      <color indexed="8"/>
      <name val="Calibri"/>
      <family val="2"/>
    </font>
    <font>
      <b/>
      <sz val="12"/>
      <color indexed="62"/>
      <name val="Calibri"/>
      <family val="0"/>
    </font>
    <font>
      <b/>
      <sz val="12"/>
      <color indexed="56"/>
      <name val="Calibri"/>
      <family val="0"/>
    </font>
    <font>
      <sz val="12"/>
      <color indexed="62"/>
      <name val="Calibri"/>
      <family val="0"/>
    </font>
    <font>
      <sz val="12"/>
      <color indexed="8"/>
      <name val="Calibri"/>
      <family val="0"/>
    </font>
    <font>
      <b/>
      <sz val="12"/>
      <color indexed="8"/>
      <name val="Calibri"/>
      <family val="0"/>
    </font>
    <font>
      <u val="single"/>
      <sz val="12"/>
      <color indexed="8"/>
      <name val="Calibri"/>
      <family val="0"/>
    </font>
    <font>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1"/>
      <color rgb="FF1C5394"/>
      <name val="Times New Roman"/>
      <family val="1"/>
    </font>
    <font>
      <i/>
      <sz val="10"/>
      <color theme="1"/>
      <name val="Calibri"/>
      <family val="2"/>
    </font>
    <font>
      <i/>
      <sz val="11"/>
      <color theme="1"/>
      <name val="Calibri"/>
      <family val="2"/>
    </font>
    <font>
      <b/>
      <sz val="10"/>
      <color theme="1"/>
      <name val="Calibri"/>
      <family val="2"/>
    </font>
  </fonts>
  <fills count="8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right/>
      <top style="thin">
        <color theme="4" tint="0.39998000860214233"/>
      </top>
      <bottom/>
    </border>
    <border>
      <left/>
      <right/>
      <top/>
      <bottom style="thin">
        <color theme="4"/>
      </bottom>
    </border>
    <border>
      <left/>
      <right/>
      <top style="thin">
        <color theme="4"/>
      </top>
      <bottom/>
    </border>
    <border>
      <left style="medium"/>
      <right>
        <color indexed="63"/>
      </right>
      <top style="medium"/>
      <bottom style="medium"/>
    </border>
    <border>
      <left style="thin"/>
      <right style="thin"/>
      <top style="thin"/>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5"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5"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5"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6" fillId="46" borderId="0" applyNumberFormat="0" applyBorder="0" applyAlignment="0" applyProtection="0"/>
    <xf numFmtId="0" fontId="10" fillId="42" borderId="0" applyNumberFormat="0" applyBorder="0" applyAlignment="0" applyProtection="0"/>
    <xf numFmtId="0" fontId="57" fillId="47" borderId="1" applyNumberFormat="0" applyAlignment="0" applyProtection="0"/>
    <xf numFmtId="0" fontId="11" fillId="48" borderId="2" applyNumberFormat="0" applyAlignment="0" applyProtection="0"/>
    <xf numFmtId="0" fontId="58"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NumberFormat="0" applyBorder="0" applyAlignment="0" applyProtection="0"/>
    <xf numFmtId="0" fontId="1" fillId="32" borderId="0" applyNumberFormat="0" applyBorder="0" applyAlignment="0" applyProtection="0"/>
    <xf numFmtId="0" fontId="62" fillId="0" borderId="5" applyNumberFormat="0" applyFill="0" applyAlignment="0" applyProtection="0"/>
    <xf numFmtId="0" fontId="14" fillId="0" borderId="6" applyNumberFormat="0" applyFill="0" applyAlignment="0" applyProtection="0"/>
    <xf numFmtId="0" fontId="63" fillId="0" borderId="7" applyNumberFormat="0" applyFill="0" applyAlignment="0" applyProtection="0"/>
    <xf numFmtId="0" fontId="15" fillId="0" borderId="8" applyNumberFormat="0" applyFill="0" applyAlignment="0" applyProtection="0"/>
    <xf numFmtId="0" fontId="64" fillId="0" borderId="9" applyNumberFormat="0" applyFill="0" applyAlignment="0" applyProtection="0"/>
    <xf numFmtId="0" fontId="16" fillId="0" borderId="10" applyNumberFormat="0" applyFill="0" applyAlignment="0" applyProtection="0"/>
    <xf numFmtId="0" fontId="64" fillId="0" borderId="0" applyNumberFormat="0" applyFill="0" applyBorder="0" applyAlignment="0" applyProtection="0"/>
    <xf numFmtId="0" fontId="16" fillId="0" borderId="0" applyNumberFormat="0" applyFill="0" applyBorder="0" applyAlignment="0" applyProtection="0"/>
    <xf numFmtId="0" fontId="65" fillId="0" borderId="0" applyNumberFormat="0" applyFill="0" applyBorder="0" applyAlignment="0" applyProtection="0"/>
    <xf numFmtId="0" fontId="66" fillId="54" borderId="1" applyNumberFormat="0" applyAlignment="0" applyProtection="0"/>
    <xf numFmtId="0" fontId="17" fillId="43" borderId="2" applyNumberFormat="0" applyAlignment="0" applyProtection="0"/>
    <xf numFmtId="0" fontId="67" fillId="0" borderId="11" applyNumberFormat="0" applyFill="0" applyAlignment="0" applyProtection="0"/>
    <xf numFmtId="0" fontId="18" fillId="0" borderId="12" applyNumberFormat="0" applyFill="0" applyAlignment="0" applyProtection="0"/>
    <xf numFmtId="0" fontId="68"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9"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70" fillId="0" borderId="0" applyNumberFormat="0" applyFill="0" applyBorder="0" applyAlignment="0" applyProtection="0"/>
    <xf numFmtId="0" fontId="71" fillId="0" borderId="21" applyNumberFormat="0" applyFill="0" applyAlignment="0" applyProtection="0"/>
    <xf numFmtId="0" fontId="13" fillId="0" borderId="22" applyNumberFormat="0" applyFill="0" applyAlignment="0" applyProtection="0"/>
    <xf numFmtId="0" fontId="72" fillId="0" borderId="0" applyNumberFormat="0" applyFill="0" applyBorder="0" applyAlignment="0" applyProtection="0"/>
    <xf numFmtId="0" fontId="21" fillId="0" borderId="0" applyNumberFormat="0" applyFill="0" applyBorder="0" applyAlignment="0" applyProtection="0"/>
  </cellStyleXfs>
  <cellXfs count="73">
    <xf numFmtId="0" fontId="0" fillId="0" borderId="0" xfId="0" applyFont="1" applyAlignment="1">
      <alignment/>
    </xf>
    <xf numFmtId="0" fontId="71" fillId="80" borderId="23" xfId="0" applyFont="1" applyFill="1" applyBorder="1" applyAlignment="1">
      <alignment/>
    </xf>
    <xf numFmtId="0" fontId="71" fillId="80" borderId="23" xfId="0" applyFont="1" applyFill="1" applyBorder="1" applyAlignment="1">
      <alignment wrapText="1"/>
    </xf>
    <xf numFmtId="9" fontId="0" fillId="0" borderId="0" xfId="186" applyFont="1" applyAlignment="1">
      <alignment/>
    </xf>
    <xf numFmtId="0" fontId="71" fillId="0" borderId="24" xfId="0" applyFont="1" applyBorder="1" applyAlignment="1">
      <alignment/>
    </xf>
    <xf numFmtId="0" fontId="73" fillId="0" borderId="0" xfId="0" applyFont="1" applyAlignment="1">
      <alignment/>
    </xf>
    <xf numFmtId="0" fontId="74" fillId="0" borderId="0" xfId="0" applyFont="1" applyAlignment="1">
      <alignment/>
    </xf>
    <xf numFmtId="0" fontId="71" fillId="80" borderId="0" xfId="0" applyFont="1" applyFill="1" applyBorder="1" applyAlignment="1">
      <alignment/>
    </xf>
    <xf numFmtId="0" fontId="71" fillId="80" borderId="25" xfId="0" applyFont="1" applyFill="1" applyBorder="1" applyAlignment="1">
      <alignment/>
    </xf>
    <xf numFmtId="188" fontId="0" fillId="0" borderId="0" xfId="0" applyNumberFormat="1" applyAlignment="1">
      <alignment/>
    </xf>
    <xf numFmtId="0" fontId="71" fillId="0" borderId="25" xfId="0" applyFont="1" applyBorder="1" applyAlignment="1">
      <alignment horizontal="center"/>
    </xf>
    <xf numFmtId="0" fontId="71" fillId="0" borderId="0" xfId="0" applyFont="1" applyBorder="1" applyAlignment="1">
      <alignment horizontal="center"/>
    </xf>
    <xf numFmtId="0" fontId="71" fillId="0" borderId="26" xfId="0" applyFont="1" applyBorder="1" applyAlignment="1">
      <alignment horizontal="center"/>
    </xf>
    <xf numFmtId="0" fontId="71" fillId="0" borderId="27" xfId="0" applyFont="1" applyBorder="1" applyAlignment="1">
      <alignment horizontal="center"/>
    </xf>
    <xf numFmtId="2" fontId="0" fillId="0" borderId="0" xfId="0" applyNumberFormat="1" applyAlignment="1">
      <alignment/>
    </xf>
    <xf numFmtId="0" fontId="71" fillId="0" borderId="27" xfId="0" applyFont="1" applyBorder="1" applyAlignment="1">
      <alignment/>
    </xf>
    <xf numFmtId="0" fontId="71" fillId="80" borderId="28" xfId="0" applyFont="1" applyFill="1" applyBorder="1" applyAlignment="1">
      <alignment/>
    </xf>
    <xf numFmtId="2" fontId="71" fillId="0" borderId="24" xfId="0" applyNumberFormat="1" applyFont="1" applyBorder="1" applyAlignment="1">
      <alignment/>
    </xf>
    <xf numFmtId="2" fontId="71" fillId="80" borderId="25" xfId="0" applyNumberFormat="1" applyFont="1" applyFill="1" applyBorder="1" applyAlignment="1">
      <alignment/>
    </xf>
    <xf numFmtId="176" fontId="0" fillId="0" borderId="0" xfId="186" applyNumberFormat="1" applyFont="1" applyAlignment="1">
      <alignment/>
    </xf>
    <xf numFmtId="176" fontId="71" fillId="0" borderId="24" xfId="186" applyNumberFormat="1" applyFont="1" applyBorder="1" applyAlignment="1">
      <alignment/>
    </xf>
    <xf numFmtId="176" fontId="71" fillId="80" borderId="25" xfId="186" applyNumberFormat="1" applyFont="1" applyFill="1" applyBorder="1" applyAlignment="1">
      <alignment/>
    </xf>
    <xf numFmtId="2" fontId="71" fillId="0" borderId="27" xfId="0" applyNumberFormat="1" applyFont="1" applyBorder="1" applyAlignment="1">
      <alignment/>
    </xf>
    <xf numFmtId="0" fontId="71" fillId="0" borderId="25" xfId="0" applyFont="1" applyBorder="1" applyAlignment="1">
      <alignment horizontal="center"/>
    </xf>
    <xf numFmtId="0" fontId="71" fillId="0" borderId="0" xfId="0" applyFont="1" applyBorder="1" applyAlignment="1">
      <alignment horizontal="center"/>
    </xf>
    <xf numFmtId="0" fontId="71" fillId="0" borderId="26" xfId="0" applyFont="1" applyBorder="1" applyAlignment="1">
      <alignment horizontal="center"/>
    </xf>
    <xf numFmtId="0" fontId="71" fillId="0" borderId="27" xfId="0" applyFont="1" applyBorder="1" applyAlignment="1">
      <alignment horizontal="center"/>
    </xf>
    <xf numFmtId="0" fontId="75" fillId="0" borderId="0" xfId="0" applyFont="1" applyAlignment="1">
      <alignment/>
    </xf>
    <xf numFmtId="0" fontId="0" fillId="0" borderId="0" xfId="0" applyFill="1" applyAlignment="1">
      <alignment/>
    </xf>
    <xf numFmtId="0" fontId="40" fillId="0" borderId="20" xfId="191" applyNumberFormat="1" applyFont="1" applyFill="1" applyBorder="1" applyAlignment="1" quotePrefix="1">
      <alignment vertical="center"/>
    </xf>
    <xf numFmtId="0" fontId="40" fillId="0" borderId="20" xfId="228" applyNumberFormat="1" applyFont="1" applyFill="1" applyBorder="1" applyAlignment="1" quotePrefix="1">
      <alignment vertical="center"/>
    </xf>
    <xf numFmtId="0" fontId="41" fillId="0" borderId="20" xfId="228" applyNumberFormat="1" applyFont="1" applyFill="1" applyBorder="1" applyAlignment="1" quotePrefix="1">
      <alignment vertical="center"/>
    </xf>
    <xf numFmtId="9" fontId="42" fillId="13" borderId="20" xfId="186" applyFont="1" applyFill="1" applyBorder="1" applyAlignment="1" quotePrefix="1">
      <alignment horizontal="center" vertical="center" wrapText="1"/>
    </xf>
    <xf numFmtId="0" fontId="40" fillId="0" borderId="20" xfId="204" applyNumberFormat="1" applyFont="1" applyFill="1" applyBorder="1" applyAlignment="1" quotePrefix="1">
      <alignment vertical="center"/>
    </xf>
    <xf numFmtId="0" fontId="42" fillId="12" borderId="20" xfId="216" applyFont="1" applyFill="1" applyBorder="1" applyAlignment="1">
      <alignment horizontal="center" vertical="center"/>
    </xf>
    <xf numFmtId="0" fontId="71" fillId="12" borderId="29" xfId="0" applyFont="1" applyFill="1" applyBorder="1" applyAlignment="1">
      <alignment horizontal="center" vertical="center"/>
    </xf>
    <xf numFmtId="3" fontId="71" fillId="12" borderId="29" xfId="0" applyNumberFormat="1" applyFont="1" applyFill="1" applyBorder="1" applyAlignment="1">
      <alignment horizontal="center" vertical="center"/>
    </xf>
    <xf numFmtId="0" fontId="40" fillId="81" borderId="20" xfId="210" applyFont="1" applyFill="1" applyBorder="1" applyAlignment="1" quotePrefix="1">
      <alignment vertical="center"/>
    </xf>
    <xf numFmtId="3" fontId="40" fillId="81" borderId="20" xfId="226" applyNumberFormat="1" applyFont="1" applyFill="1" applyBorder="1" applyAlignment="1">
      <alignment vertical="center"/>
    </xf>
    <xf numFmtId="0" fontId="40" fillId="0" borderId="20" xfId="213" applyFont="1" applyFill="1" applyBorder="1" applyAlignment="1" quotePrefix="1">
      <alignment vertical="center"/>
    </xf>
    <xf numFmtId="3" fontId="40" fillId="0" borderId="20" xfId="226" applyNumberFormat="1" applyFont="1" applyFill="1" applyBorder="1" applyAlignment="1">
      <alignment vertical="center"/>
    </xf>
    <xf numFmtId="3" fontId="43" fillId="0" borderId="20" xfId="226" applyNumberFormat="1" applyFont="1" applyFill="1" applyBorder="1" applyAlignment="1">
      <alignment vertical="center"/>
    </xf>
    <xf numFmtId="0" fontId="40" fillId="0" borderId="20" xfId="216" applyFont="1" applyFill="1" applyBorder="1" applyAlignment="1" quotePrefix="1">
      <alignment vertical="center"/>
    </xf>
    <xf numFmtId="3" fontId="76" fillId="0" borderId="20" xfId="0" applyNumberFormat="1" applyFont="1" applyFill="1" applyBorder="1" applyAlignment="1">
      <alignment/>
    </xf>
    <xf numFmtId="0" fontId="0" fillId="0" borderId="20" xfId="0" applyBorder="1" applyAlignment="1">
      <alignment wrapText="1"/>
    </xf>
    <xf numFmtId="9" fontId="0" fillId="0" borderId="20" xfId="186" applyFont="1" applyBorder="1" applyAlignment="1">
      <alignment wrapText="1"/>
    </xf>
    <xf numFmtId="176" fontId="71" fillId="12" borderId="29" xfId="186" applyNumberFormat="1" applyFont="1" applyFill="1" applyBorder="1" applyAlignment="1">
      <alignment horizontal="center" vertical="center" wrapText="1"/>
    </xf>
    <xf numFmtId="9" fontId="71" fillId="81" borderId="20" xfId="186" applyFont="1" applyFill="1" applyBorder="1" applyAlignment="1">
      <alignment horizontal="center" wrapText="1"/>
    </xf>
    <xf numFmtId="9" fontId="71" fillId="13" borderId="20" xfId="186" applyFont="1" applyFill="1" applyBorder="1" applyAlignment="1">
      <alignment horizontal="center" wrapText="1"/>
    </xf>
    <xf numFmtId="0" fontId="0" fillId="0" borderId="20" xfId="0" applyBorder="1" applyAlignment="1">
      <alignment/>
    </xf>
    <xf numFmtId="3" fontId="77" fillId="81" borderId="0" xfId="0" applyNumberFormat="1" applyFont="1" applyFill="1" applyAlignment="1">
      <alignment/>
    </xf>
    <xf numFmtId="3" fontId="77" fillId="81" borderId="20" xfId="0" applyNumberFormat="1" applyFont="1" applyFill="1" applyBorder="1" applyAlignment="1">
      <alignment/>
    </xf>
    <xf numFmtId="0" fontId="46" fillId="0" borderId="20" xfId="228" applyNumberFormat="1" applyFont="1" applyFill="1" applyBorder="1" applyAlignment="1" quotePrefix="1">
      <alignment horizontal="left" vertical="center"/>
    </xf>
    <xf numFmtId="0" fontId="78" fillId="0" borderId="20" xfId="0" applyFont="1" applyFill="1" applyBorder="1" applyAlignment="1">
      <alignment vertical="center" wrapText="1"/>
    </xf>
    <xf numFmtId="0" fontId="78" fillId="14" borderId="20" xfId="0" applyFont="1" applyFill="1" applyBorder="1" applyAlignment="1">
      <alignment vertical="center"/>
    </xf>
    <xf numFmtId="3" fontId="78" fillId="14" borderId="20" xfId="0" applyNumberFormat="1" applyFont="1" applyFill="1" applyBorder="1" applyAlignment="1">
      <alignment vertical="center"/>
    </xf>
    <xf numFmtId="4" fontId="78" fillId="14" borderId="20" xfId="0" applyNumberFormat="1" applyFont="1" applyFill="1" applyBorder="1" applyAlignment="1">
      <alignment vertical="center"/>
    </xf>
    <xf numFmtId="4" fontId="40" fillId="81" borderId="20" xfId="226" applyNumberFormat="1" applyFont="1" applyFill="1" applyBorder="1" applyAlignment="1">
      <alignment vertical="center"/>
    </xf>
    <xf numFmtId="4" fontId="40" fillId="0" borderId="20" xfId="226" applyNumberFormat="1" applyFont="1" applyFill="1" applyBorder="1" applyAlignment="1">
      <alignment vertical="center"/>
    </xf>
    <xf numFmtId="2" fontId="78" fillId="14" borderId="20" xfId="0" applyNumberFormat="1" applyFont="1" applyFill="1" applyBorder="1" applyAlignment="1">
      <alignment vertical="center" wrapText="1"/>
    </xf>
    <xf numFmtId="2" fontId="0" fillId="81" borderId="20" xfId="0" applyNumberFormat="1" applyFill="1" applyBorder="1" applyAlignment="1">
      <alignment wrapText="1"/>
    </xf>
    <xf numFmtId="2" fontId="0" fillId="13" borderId="20" xfId="0" applyNumberFormat="1" applyFill="1" applyBorder="1" applyAlignment="1">
      <alignment wrapText="1"/>
    </xf>
    <xf numFmtId="0" fontId="0" fillId="0" borderId="0" xfId="0" applyAlignment="1">
      <alignment wrapText="1"/>
    </xf>
    <xf numFmtId="0" fontId="71" fillId="80" borderId="0" xfId="0" applyFont="1" applyFill="1" applyBorder="1" applyAlignment="1">
      <alignment horizontal="center" vertical="center" wrapText="1"/>
    </xf>
    <xf numFmtId="0" fontId="58" fillId="0" borderId="0" xfId="0" applyFont="1" applyFill="1" applyBorder="1" applyAlignment="1">
      <alignment wrapText="1"/>
    </xf>
    <xf numFmtId="176" fontId="55" fillId="0" borderId="0" xfId="186" applyNumberFormat="1" applyFont="1" applyFill="1" applyBorder="1" applyAlignment="1">
      <alignment/>
    </xf>
    <xf numFmtId="176" fontId="58" fillId="0" borderId="0" xfId="186" applyNumberFormat="1" applyFont="1" applyFill="1" applyBorder="1" applyAlignment="1">
      <alignment/>
    </xf>
    <xf numFmtId="0" fontId="0" fillId="0" borderId="0" xfId="0" applyAlignment="1">
      <alignment horizontal="right"/>
    </xf>
    <xf numFmtId="9" fontId="0" fillId="0" borderId="0" xfId="186" applyFont="1" applyBorder="1" applyAlignment="1">
      <alignment horizontal="right"/>
    </xf>
    <xf numFmtId="0" fontId="71" fillId="0" borderId="24" xfId="0" applyFont="1" applyBorder="1" applyAlignment="1">
      <alignment horizontal="right"/>
    </xf>
    <xf numFmtId="0" fontId="0" fillId="0" borderId="0" xfId="0" applyBorder="1" applyAlignment="1">
      <alignment horizontal="center" wrapText="1"/>
    </xf>
    <xf numFmtId="176" fontId="0" fillId="0" borderId="0" xfId="0" applyNumberFormat="1" applyAlignment="1">
      <alignment/>
    </xf>
    <xf numFmtId="0" fontId="71" fillId="80" borderId="0" xfId="0" applyFont="1" applyFill="1" applyBorder="1" applyAlignment="1">
      <alignment horizontal="right"/>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025"/>
          <c:w val="0.97975"/>
          <c:h val="0.86725"/>
        </c:manualLayout>
      </c:layout>
      <c:barChart>
        <c:barDir val="col"/>
        <c:grouping val="clustered"/>
        <c:varyColors val="0"/>
        <c:ser>
          <c:idx val="3"/>
          <c:order val="0"/>
          <c:tx>
            <c:strRef>
              <c:f>'14B_SuukaudsedDiabeediRavimid'!$C$31</c:f>
              <c:strCache>
                <c:ptCount val="1"/>
                <c:pt idx="0">
                  <c:v>2016 -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'14B_SuukaudsedDiabeediRavimid'!$A$32:$B$53</c:f>
              <c:multiLvlStrCache/>
            </c:multiLvlStrRef>
          </c:cat>
          <c:val>
            <c:numRef>
              <c:f>'14B_SuukaudsedDiabeediRavimid'!$C$32:$C$53</c:f>
              <c:numCache/>
            </c:numRef>
          </c:val>
        </c:ser>
        <c:gapWidth val="75"/>
        <c:axId val="19893868"/>
        <c:axId val="44827085"/>
      </c:barChart>
      <c:lineChart>
        <c:grouping val="standard"/>
        <c:varyColors val="0"/>
        <c:ser>
          <c:idx val="0"/>
          <c:order val="1"/>
          <c:tx>
            <c:strRef>
              <c:f>'14B_SuukaudsedDiabeediRavimid'!$F$31</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'14B_SuukaudsedDiabeediRavimid'!$F$32:$F$53</c:f>
              <c:numCache/>
            </c:numRef>
          </c:val>
          <c:smooth val="0"/>
        </c:ser>
        <c:ser>
          <c:idx val="1"/>
          <c:order val="2"/>
          <c:tx>
            <c:strRef>
              <c:f>'14B_SuukaudsedDiabeediRavimid'!$E$31</c:f>
              <c:strCache>
                <c:ptCount val="1"/>
                <c:pt idx="0">
                  <c:v>2015 -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'14B_SuukaudsedDiabeediRavimid'!$E$32:$E$53</c:f>
              <c:numCache/>
            </c:numRef>
          </c:val>
          <c:smooth val="0"/>
        </c:ser>
        <c:ser>
          <c:idx val="2"/>
          <c:order val="3"/>
          <c:tx>
            <c:strRef>
              <c:f>'14B_SuukaudsedDiabeediRavimid'!$G$31</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'14B_SuukaudsedDiabeediRavimid'!$G$32:$G$53</c:f>
              <c:numCache/>
            </c:numRef>
          </c:val>
          <c:smooth val="0"/>
        </c:ser>
        <c:axId val="19893868"/>
        <c:axId val="44827085"/>
      </c:lineChart>
      <c:catAx>
        <c:axId val="198938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827085"/>
        <c:crosses val="autoZero"/>
        <c:auto val="1"/>
        <c:lblOffset val="100"/>
        <c:tickLblSkip val="1"/>
        <c:noMultiLvlLbl val="0"/>
      </c:catAx>
      <c:valAx>
        <c:axId val="44827085"/>
        <c:scaling>
          <c:orientation val="minMax"/>
          <c:max val="2"/>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9893868"/>
        <c:crossesAt val="1"/>
        <c:crossBetween val="between"/>
        <c:dispUnits/>
      </c:valAx>
      <c:spPr>
        <a:solidFill>
          <a:srgbClr val="FFFFFF"/>
        </a:solidFill>
        <a:ln w="3175">
          <a:noFill/>
        </a:ln>
      </c:spPr>
    </c:plotArea>
    <c:legend>
      <c:legendPos val="r"/>
      <c:layout>
        <c:manualLayout>
          <c:xMode val="edge"/>
          <c:yMode val="edge"/>
          <c:x val="0.0205"/>
          <c:y val="0.885"/>
          <c:w val="0.96975"/>
          <c:h val="0.098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2"/>
          <c:w val="0.97675"/>
          <c:h val="0.922"/>
        </c:manualLayout>
      </c:layout>
      <c:barChart>
        <c:barDir val="col"/>
        <c:grouping val="clustered"/>
        <c:varyColors val="0"/>
        <c:ser>
          <c:idx val="3"/>
          <c:order val="0"/>
          <c:tx>
            <c:strRef>
              <c:f>'14B_SuukaudsedDiabeediRavimid'!$C$3</c:f>
              <c:strCache>
                <c:ptCount val="1"/>
                <c:pt idx="0">
                  <c:v>Toimeainepõhise retseptide  osakaal,% 2016</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errBars>
            <c:errDir val="y"/>
            <c:errBarType val="both"/>
            <c:errValType val="cust"/>
            <c:plus>
              <c:numRef>
                <c:f>'14B_SuukaudsedDiabeediRavimid'!$K$4:$K$25</c:f>
                <c:numCache>
                  <c:ptCount val="22"/>
                  <c:pt idx="0">
                    <c:v>0.010828700844142447</c:v>
                  </c:pt>
                  <c:pt idx="1">
                    <c:v>0.138</c:v>
                  </c:pt>
                  <c:pt idx="2">
                    <c:v>0.007942345924453198</c:v>
                  </c:pt>
                  <c:pt idx="3">
                    <c:v>0.007180716401831377</c:v>
                  </c:pt>
                  <c:pt idx="4">
                    <c:v>0.009869878897191486</c:v>
                  </c:pt>
                  <c:pt idx="5">
                    <c:v>0.006356660527931268</c:v>
                  </c:pt>
                  <c:pt idx="6">
                    <c:v>0.00729429354597555</c:v>
                  </c:pt>
                  <c:pt idx="7">
                    <c:v>0.00873981415296643</c:v>
                  </c:pt>
                  <c:pt idx="8">
                    <c:v>0.00378586993921326</c:v>
                  </c:pt>
                  <c:pt idx="9">
                    <c:v>0.021571428571428575</c:v>
                  </c:pt>
                  <c:pt idx="10">
                    <c:v>0.048045248868778256</c:v>
                  </c:pt>
                  <c:pt idx="11">
                    <c:v>0.032466307277628004</c:v>
                  </c:pt>
                  <c:pt idx="12">
                    <c:v>0.022599137931034463</c:v>
                  </c:pt>
                  <c:pt idx="13">
                    <c:v>0.018432372505543193</c:v>
                  </c:pt>
                  <c:pt idx="14">
                    <c:v>0.013137931034482797</c:v>
                  </c:pt>
                  <c:pt idx="15">
                    <c:v>0.005627078384798145</c:v>
                  </c:pt>
                  <c:pt idx="16">
                    <c:v>0</c:v>
                  </c:pt>
                  <c:pt idx="17">
                    <c:v>0.008441717791411008</c:v>
                  </c:pt>
                  <c:pt idx="18">
                    <c:v>0.027943152454780407</c:v>
                  </c:pt>
                  <c:pt idx="19">
                    <c:v>0.014474178403755866</c:v>
                  </c:pt>
                  <c:pt idx="20">
                    <c:v>0.0036583850931677375</c:v>
                  </c:pt>
                  <c:pt idx="21">
                    <c:v>0.008371198336366015</c:v>
                  </c:pt>
                </c:numCache>
              </c:numRef>
            </c:plus>
            <c:minus>
              <c:numRef>
                <c:f>'14B_SuukaudsedDiabeediRavimid'!$J$4:$J$25</c:f>
                <c:numCache>
                  <c:ptCount val="22"/>
                  <c:pt idx="0">
                    <c:v>0.011171299155857572</c:v>
                  </c:pt>
                  <c:pt idx="1">
                    <c:v>0.137</c:v>
                  </c:pt>
                  <c:pt idx="2">
                    <c:v>0.009057654075546817</c:v>
                  </c:pt>
                  <c:pt idx="3">
                    <c:v>0.007819283598168636</c:v>
                  </c:pt>
                  <c:pt idx="4">
                    <c:v>0.010130121102808531</c:v>
                  </c:pt>
                  <c:pt idx="5">
                    <c:v>0.006643339472068743</c:v>
                  </c:pt>
                  <c:pt idx="6">
                    <c:v>0.0077057064540243525</c:v>
                  </c:pt>
                  <c:pt idx="7">
                    <c:v>0.011260185847033588</c:v>
                  </c:pt>
                  <c:pt idx="8">
                    <c:v>0.004214130060786747</c:v>
                  </c:pt>
                  <c:pt idx="9">
                    <c:v>0.058428571428571385</c:v>
                  </c:pt>
                  <c:pt idx="10">
                    <c:v>0.05895475113122173</c:v>
                  </c:pt>
                  <c:pt idx="11">
                    <c:v>0.04053369272237206</c:v>
                  </c:pt>
                  <c:pt idx="12">
                    <c:v>0.02240086206896552</c:v>
                  </c:pt>
                  <c:pt idx="13">
                    <c:v>0.026567627494456736</c:v>
                  </c:pt>
                  <c:pt idx="14">
                    <c:v>0.02686206896551724</c:v>
                  </c:pt>
                  <c:pt idx="15">
                    <c:v>0.007372921615201866</c:v>
                  </c:pt>
                  <c:pt idx="16">
                    <c:v>0.028000000000000025</c:v>
                  </c:pt>
                  <c:pt idx="17">
                    <c:v>0.01155828220858901</c:v>
                  </c:pt>
                  <c:pt idx="18">
                    <c:v>0.03605684754521965</c:v>
                  </c:pt>
                  <c:pt idx="19">
                    <c:v>0.033525821596244176</c:v>
                  </c:pt>
                  <c:pt idx="20">
                    <c:v>0.010341614906832275</c:v>
                  </c:pt>
                  <c:pt idx="21">
                    <c:v>0.008628801663634</c:v>
                  </c:pt>
                </c:numCache>
              </c:numRef>
            </c:minus>
            <c:noEndCap val="0"/>
            <c:spPr>
              <a:ln w="3175">
                <a:solidFill>
                  <a:srgbClr val="000000"/>
                </a:solidFill>
              </a:ln>
            </c:spPr>
          </c:errBars>
          <c:cat>
            <c:multiLvlStrRef>
              <c:f>'14B_SuukaudsedDiabeediRavimid'!$A$4:$B$25</c:f>
              <c:multiLvlStrCache/>
            </c:multiLvlStrRef>
          </c:cat>
          <c:val>
            <c:numRef>
              <c:f>'14B_SuukaudsedDiabeediRavimid'!$C$4:$C$25</c:f>
              <c:numCache/>
            </c:numRef>
          </c:val>
        </c:ser>
        <c:gapWidth val="75"/>
        <c:axId val="790582"/>
        <c:axId val="7115239"/>
      </c:barChart>
      <c:lineChart>
        <c:grouping val="standard"/>
        <c:varyColors val="0"/>
        <c:ser>
          <c:idx val="0"/>
          <c:order val="1"/>
          <c:tx>
            <c:strRef>
              <c:f>'14B_SuukaudsedDiabeediRavimid'!$E$3</c:f>
              <c:strCache>
                <c:ptCount val="1"/>
                <c:pt idx="0">
                  <c:v>Toimeainepõhise retseptide  osakaal,% 2015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multiLvlStrRef>
              <c:f>'14B_SuukaudsedDiabeediRavimid'!$A$4:$B$25</c:f>
              <c:multiLvlStrCache/>
            </c:multiLvlStrRef>
          </c:cat>
          <c:val>
            <c:numRef>
              <c:f>'14B_SuukaudsedDiabeediRavimid'!$E$4:$E$25</c:f>
              <c:numCache/>
            </c:numRef>
          </c:val>
          <c:smooth val="0"/>
        </c:ser>
        <c:ser>
          <c:idx val="1"/>
          <c:order val="2"/>
          <c:tx>
            <c:strRef>
              <c:f>'14B_SuukaudsedDiabeediRavimid'!$F$3</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'14B_SuukaudsedDiabeediRavimid'!$A$4:$B$25</c:f>
              <c:multiLvlStrCache/>
            </c:multiLvlStrRef>
          </c:cat>
          <c:val>
            <c:numRef>
              <c:f>'14B_SuukaudsedDiabeediRavimid'!$F$4:$F$25</c:f>
              <c:numCache/>
            </c:numRef>
          </c:val>
          <c:smooth val="0"/>
        </c:ser>
        <c:ser>
          <c:idx val="2"/>
          <c:order val="3"/>
          <c:tx>
            <c:strRef>
              <c:f>'14B_SuukaudsedDiabeediRavimid'!$G$3</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'14B_SuukaudsedDiabeediRavimid'!$A$4:$B$25</c:f>
              <c:multiLvlStrCache/>
            </c:multiLvlStrRef>
          </c:cat>
          <c:val>
            <c:numRef>
              <c:f>'14B_SuukaudsedDiabeediRavimid'!$G$4:$G$25</c:f>
              <c:numCache/>
            </c:numRef>
          </c:val>
          <c:smooth val="0"/>
        </c:ser>
        <c:axId val="790582"/>
        <c:axId val="7115239"/>
      </c:lineChart>
      <c:catAx>
        <c:axId val="7905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115239"/>
        <c:crosses val="autoZero"/>
        <c:auto val="1"/>
        <c:lblOffset val="100"/>
        <c:tickLblSkip val="1"/>
        <c:noMultiLvlLbl val="0"/>
      </c:catAx>
      <c:valAx>
        <c:axId val="7115239"/>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90582"/>
        <c:crossesAt val="1"/>
        <c:crossBetween val="between"/>
        <c:dispUnits/>
      </c:valAx>
      <c:spPr>
        <a:solidFill>
          <a:srgbClr val="FFFFFF"/>
        </a:solidFill>
        <a:ln w="3175">
          <a:noFill/>
        </a:ln>
      </c:spPr>
    </c:plotArea>
    <c:legend>
      <c:legendPos val="r"/>
      <c:layout>
        <c:manualLayout>
          <c:xMode val="edge"/>
          <c:yMode val="edge"/>
          <c:x val="0.02425"/>
          <c:y val="0.883"/>
          <c:w val="0.95275"/>
          <c:h val="0.109"/>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571500</xdr:colOff>
      <xdr:row>37</xdr:row>
      <xdr:rowOff>47625</xdr:rowOff>
    </xdr:to>
    <xdr:sp>
      <xdr:nvSpPr>
        <xdr:cNvPr id="1" name="TextBox 2"/>
        <xdr:cNvSpPr txBox="1">
          <a:spLocks noChangeArrowheads="1"/>
        </xdr:cNvSpPr>
      </xdr:nvSpPr>
      <xdr:spPr>
        <a:xfrm>
          <a:off x="0" y="0"/>
          <a:ext cx="7277100" cy="10382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333399"/>
              </a:solidFill>
              <a:latin typeface="Calibri"/>
              <a:ea typeface="Calibri"/>
              <a:cs typeface="Calibri"/>
            </a:rPr>
            <a:t>INDIKAATOR 14. </a:t>
          </a:r>
          <a:r>
            <a:rPr lang="en-US" cap="none" sz="1200" b="1" i="0" u="none" baseline="0">
              <a:solidFill>
                <a:srgbClr val="003366"/>
              </a:solidFill>
              <a:latin typeface="Calibri"/>
              <a:ea typeface="Calibri"/>
              <a:cs typeface="Calibri"/>
            </a:rPr>
            <a:t>TOIMEAINEPÕHIS</a:t>
          </a:r>
          <a:r>
            <a:rPr lang="en-US" cap="none" sz="1200" b="1" i="0" u="none" baseline="0">
              <a:solidFill>
                <a:srgbClr val="003366"/>
              </a:solidFill>
              <a:latin typeface="Calibri"/>
              <a:ea typeface="Calibri"/>
              <a:cs typeface="Calibri"/>
            </a:rPr>
            <a:t>TE</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RETSEPTIDE OSAKAAL  JA VÄLDITAV OMAOSALUS ÜHE </a:t>
          </a:r>
          <a:r>
            <a:rPr lang="en-US" cap="none" sz="1200" b="1" i="0" u="none" baseline="0">
              <a:solidFill>
                <a:srgbClr val="003366"/>
              </a:solidFill>
              <a:latin typeface="Calibri"/>
              <a:ea typeface="Calibri"/>
              <a:cs typeface="Calibri"/>
            </a:rPr>
            <a:t>RETSEPTI</a:t>
          </a:r>
          <a:r>
            <a:rPr lang="en-US" cap="none" sz="1200" b="1" i="0" u="none" baseline="0">
              <a:solidFill>
                <a:srgbClr val="003366"/>
              </a:solidFill>
              <a:latin typeface="Calibri"/>
              <a:ea typeface="Calibri"/>
              <a:cs typeface="Calibri"/>
            </a:rPr>
            <a:t> KOHTA</a:t>
          </a:r>
          <a:r>
            <a:rPr lang="en-US" cap="none" sz="1200" b="1" i="0" u="none" baseline="0">
              <a:solidFill>
                <a:srgbClr val="003366"/>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1. Selgitus
</a:t>
          </a:r>
          <a:r>
            <a:rPr lang="en-US" cap="none" sz="1200" b="0"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HVA haiglates väljakirjutatud </a:t>
          </a:r>
          <a:r>
            <a:rPr lang="en-US" cap="none" sz="1200" b="1" i="0" u="none" baseline="0">
              <a:solidFill>
                <a:srgbClr val="000000"/>
              </a:solidFill>
              <a:latin typeface="Calibri"/>
              <a:ea typeface="Calibri"/>
              <a:cs typeface="Calibri"/>
            </a:rPr>
            <a:t>toimeainepõhiste retseptide* osakaal </a:t>
          </a:r>
          <a:r>
            <a:rPr lang="en-US" cap="none" sz="1200" b="0" i="0" u="none" baseline="0">
              <a:solidFill>
                <a:srgbClr val="000000"/>
              </a:solidFill>
              <a:latin typeface="Calibri"/>
              <a:ea typeface="Calibri"/>
              <a:cs typeface="Calibri"/>
            </a:rPr>
            <a:t>kõigist väljakirjutatud retseptidest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Andmed: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Periood ja valim: ajavahemikus 01.01.2016 – 31.12.2016 välja kirjutatud ravimite retseptid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Diabeedi ravimid (indikaator 14b)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Suukaudsed diabeedi ravimid (</a:t>
          </a:r>
          <a:r>
            <a:rPr lang="en-US" cap="none" sz="1200" b="1" i="0" u="none" baseline="0">
              <a:solidFill>
                <a:srgbClr val="000000"/>
              </a:solidFill>
              <a:latin typeface="Calibri"/>
              <a:ea typeface="Calibri"/>
              <a:cs typeface="Calibri"/>
            </a:rPr>
            <a:t>RHK-10:</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E10, E11, E13, E14</a:t>
          </a:r>
          <a:r>
            <a:rPr lang="en-US" cap="none" sz="1200" b="0" i="0" u="none" baseline="0">
              <a:solidFill>
                <a:srgbClr val="000000"/>
              </a:solidFill>
              <a:latin typeface="Calibri"/>
              <a:ea typeface="Calibri"/>
              <a:cs typeface="Calibri"/>
            </a:rPr>
            <a:t>) - toimeainepõhiselt välja kirjutatud retseptide osakaal 
</a:t>
          </a:r>
          <a:r>
            <a:rPr lang="en-US" cap="none" sz="1200" b="0" i="0" u="none" baseline="0">
              <a:solidFill>
                <a:srgbClr val="000000"/>
              </a:solidFill>
              <a:latin typeface="Calibri"/>
              <a:ea typeface="Calibri"/>
              <a:cs typeface="Calibri"/>
            </a:rPr>
            <a:t>kõigist diabeedi raviks (ravimid ravimiklassist A10B) välja kirjutatud suukaudsete ravimite retseptidest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Toimeainepõhine retsept </a:t>
          </a:r>
          <a:r>
            <a:rPr lang="en-US" cap="none" sz="1200" b="0" i="0" u="none" baseline="0">
              <a:solidFill>
                <a:srgbClr val="000000"/>
              </a:solidFill>
              <a:latin typeface="Calibri"/>
              <a:ea typeface="Calibri"/>
              <a:cs typeface="Calibri"/>
            </a:rPr>
            <a:t>on üks oluline meede ratsionaalse ravimikasutamise tagamiseks. Mida suurem on toimeainepõhiste soodusretseptide osakaal, seda vähem on arst piiranud patsiendi võimalust endale soodsaimat ravimit valida. 
</a:t>
          </a:r>
          <a:r>
            <a:rPr lang="en-US" cap="none" sz="1200" b="0" i="0" u="none" baseline="0">
              <a:solidFill>
                <a:srgbClr val="000000"/>
              </a:solidFill>
              <a:latin typeface="Calibri"/>
              <a:ea typeface="Calibri"/>
              <a:cs typeface="Calibri"/>
            </a:rPr>
            <a:t>Teisalt, mida rohkem geneerilisi ravimeid turul on, seda madalamaks lähevad konkurentsist tulenevalt piirhinnad ning tekivad täiendavad vahendid ravi ning ravimite rahastamiseks.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Ravimi väljakirjutamine peab vastama sotsiaalministri 18. veebruari 2005. a määruse nr 30 </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Calibri"/>
              <a:ea typeface="Calibri"/>
              <a:cs typeface="Calibri"/>
            </a:rPr>
            <a:t> 4-s toodud nõuetele (https://www.riigiteataja.ee/akt/123122010011?leiaKehtiv): 
</a:t>
          </a:r>
          <a:r>
            <a:rPr lang="en-US" cap="none" sz="1200" b="0" i="0" u="none" baseline="0">
              <a:solidFill>
                <a:srgbClr val="000000"/>
              </a:solidFill>
              <a:latin typeface="Calibri"/>
              <a:ea typeface="Calibri"/>
              <a:cs typeface="Calibri"/>
            </a:rPr>
            <a:t>(5) Ravim kirjutatakse välja, kasutades selleks ravimis sisalduva toimeaine nimetust.
</a:t>
          </a:r>
          <a:r>
            <a:rPr lang="en-US" cap="none" sz="1200" b="0" i="0" u="none" baseline="0">
              <a:solidFill>
                <a:srgbClr val="000000"/>
              </a:solidFill>
              <a:latin typeface="Calibri"/>
              <a:ea typeface="Calibri"/>
              <a:cs typeface="Calibri"/>
            </a:rPr>
            <a:t>(6) Ravimi väljakirjutaja võib kasutada ravimpreparaadi nimetust juhul, kui ta hindab ravimi asendamist teise sama toimeainet samas koguses ja samas või samaväärses ravimvormis sisaldava ravimpreparaadiga patsiendile meditsiiniliselt sobimatuks, sealhulgas kui tegemist on bioloogilise või kitsa terapeutilise vahemikuga ravimiga või kui patsiendil esineb tõendatud ülitundlikkus teiste sama toimeainega ravimite abiainete suhtes. Sel juhul märgib ravimi väljakirjutaja retseptile põhjenduse ravimpreparaadi asendamise keelamise kohta ning kannab põhjenduse ka tervishoiuteenuse osutamist tõendavasse dokumenti.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2. Selgitus: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HVA haiglate patsientidele välja kirjutatud soodusretseptide </a:t>
          </a:r>
          <a:r>
            <a:rPr lang="en-US" cap="none" sz="1200" b="1" i="0" u="none" baseline="0">
              <a:solidFill>
                <a:srgbClr val="000000"/>
              </a:solidFill>
              <a:latin typeface="Calibri"/>
              <a:ea typeface="Calibri"/>
              <a:cs typeface="Calibri"/>
            </a:rPr>
            <a:t>keskmine välditav omaosalus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Andmed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Periood ja valim: ajavahemikus 01.01.2016 – 31.12.2016  HVA haiglate patsientidele (EHK kindlustusega) välja 
</a:t>
          </a:r>
          <a:r>
            <a:rPr lang="en-US" cap="none" sz="1200" b="0" i="0" u="sng"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kirjutatud realiseeritud ehk välja ostetud soodusretseptid.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Suukaudsed diabeedi ravimid </a:t>
          </a:r>
          <a:r>
            <a:rPr lang="en-US" cap="none" sz="12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RHK-10:</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E10, E11, E13, E14</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ravimid ravimiklassist A10B</a:t>
          </a:r>
          <a:r>
            <a:rPr lang="en-US" cap="none" sz="1200" b="0" i="0" u="none" baseline="0">
              <a:solidFill>
                <a:srgbClr val="000000"/>
              </a:solidFill>
              <a:latin typeface="Calibri"/>
              <a:ea typeface="Calibri"/>
              <a:cs typeface="Calibri"/>
            </a:rPr>
            <a:t>)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keskmine välditav osa retsepti maksumusest ühe retsepti kohta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Välditav omaosalus ühe retsepti kohta </a:t>
          </a:r>
          <a:r>
            <a:rPr lang="en-US" cap="none" sz="1200" b="0" i="0" u="none" baseline="0">
              <a:solidFill>
                <a:srgbClr val="000000"/>
              </a:solidFill>
              <a:latin typeface="Calibri"/>
              <a:ea typeface="Calibri"/>
              <a:cs typeface="Calibri"/>
            </a:rPr>
            <a:t>– ravimi piirhinda ületav osa retsepti maksumusest keskmiselt ühe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retsepti kohta ühe kalendriaasta jooksul.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Juhul, kui sama toimeainega ravim on saadaval mitmelt erinevalt ravimitootjalt, siis kehtestab riik toimeaine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kompenseerimisele piirhinna. Piirhind kehtestatakse odavaima või odavuselt teise ravimi hinna järgi. Kui patsient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ostab soodusretseptiga ravimit, mis on piirhinnast kallim, siis tuleb piirhinda ületav osa patsiendil endal tasuda.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Eesmärk on näidata, kui suur osa patsientide poolt retsepti eest tasutud summast oleks välditav.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Faili </a:t>
          </a:r>
          <a:r>
            <a:rPr lang="en-US" cap="none" sz="1100" b="1" i="0" u="none" baseline="0">
              <a:solidFill>
                <a:srgbClr val="000000"/>
              </a:solidFill>
              <a:latin typeface="Calibri"/>
              <a:ea typeface="Calibri"/>
              <a:cs typeface="Calibri"/>
            </a:rPr>
            <a:t> kirjeldus:</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Lehel </a:t>
          </a:r>
          <a:r>
            <a:rPr lang="en-US" cap="none" sz="1100" b="0" i="1" u="none" baseline="0">
              <a:solidFill>
                <a:srgbClr val="000000"/>
              </a:solidFill>
              <a:latin typeface="Calibri"/>
              <a:ea typeface="Calibri"/>
              <a:cs typeface="Calibri"/>
            </a:rPr>
            <a:t>"14B_SuukaudsedDiabeediRavimid" </a:t>
          </a:r>
          <a:r>
            <a:rPr lang="en-US" cap="none" sz="1100" b="0" i="0" u="none" baseline="0">
              <a:solidFill>
                <a:srgbClr val="000000"/>
              </a:solidFill>
              <a:latin typeface="Calibri"/>
              <a:ea typeface="Calibri"/>
              <a:cs typeface="Calibri"/>
            </a:rPr>
            <a:t>on aruandes oleva indikaatori joonis koos andmetega.</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Järgmistel  lehel</a:t>
          </a:r>
          <a:r>
            <a:rPr lang="en-US" cap="none" sz="1100" b="0" i="0" u="none" baseline="0">
              <a:solidFill>
                <a:srgbClr val="000000"/>
              </a:solidFill>
              <a:latin typeface="Calibri"/>
              <a:ea typeface="Calibri"/>
              <a:cs typeface="Calibri"/>
            </a:rPr>
            <a:t> "Diabeet_Alusandmed"</a:t>
          </a:r>
          <a:r>
            <a:rPr lang="en-US" cap="none" sz="1100" b="0" i="0" u="none" baseline="0">
              <a:solidFill>
                <a:srgbClr val="000000"/>
              </a:solidFill>
              <a:latin typeface="Calibri"/>
              <a:ea typeface="Calibri"/>
              <a:cs typeface="Calibri"/>
            </a:rPr>
            <a:t>  on detailsed andmed </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30</xdr:row>
      <xdr:rowOff>66675</xdr:rowOff>
    </xdr:from>
    <xdr:to>
      <xdr:col>16</xdr:col>
      <xdr:colOff>466725</xdr:colOff>
      <xdr:row>52</xdr:row>
      <xdr:rowOff>142875</xdr:rowOff>
    </xdr:to>
    <xdr:graphicFrame>
      <xdr:nvGraphicFramePr>
        <xdr:cNvPr id="1" name="Chart 1"/>
        <xdr:cNvGraphicFramePr/>
      </xdr:nvGraphicFramePr>
      <xdr:xfrm>
        <a:off x="5657850" y="6896100"/>
        <a:ext cx="7981950" cy="5219700"/>
      </xdr:xfrm>
      <a:graphic>
        <a:graphicData uri="http://schemas.openxmlformats.org/drawingml/2006/chart">
          <c:chart xmlns:c="http://schemas.openxmlformats.org/drawingml/2006/chart" r:id="rId1"/>
        </a:graphicData>
      </a:graphic>
    </xdr:graphicFrame>
    <xdr:clientData/>
  </xdr:twoCellAnchor>
  <xdr:twoCellAnchor>
    <xdr:from>
      <xdr:col>5</xdr:col>
      <xdr:colOff>133350</xdr:colOff>
      <xdr:row>1</xdr:row>
      <xdr:rowOff>95250</xdr:rowOff>
    </xdr:from>
    <xdr:to>
      <xdr:col>17</xdr:col>
      <xdr:colOff>238125</xdr:colOff>
      <xdr:row>27</xdr:row>
      <xdr:rowOff>142875</xdr:rowOff>
    </xdr:to>
    <xdr:graphicFrame>
      <xdr:nvGraphicFramePr>
        <xdr:cNvPr id="2" name="Chart 1"/>
        <xdr:cNvGraphicFramePr/>
      </xdr:nvGraphicFramePr>
      <xdr:xfrm>
        <a:off x="5248275" y="457200"/>
        <a:ext cx="8772525" cy="5943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3"/>
  <sheetViews>
    <sheetView tabSelected="1" zoomScale="70" zoomScaleNormal="70" zoomScalePageLayoutView="0" workbookViewId="0" topLeftCell="A1">
      <selection activeCell="N18" sqref="N18"/>
    </sheetView>
  </sheetViews>
  <sheetFormatPr defaultColWidth="9.140625" defaultRowHeight="15"/>
  <sheetData>
    <row r="1" spans="1:11" ht="15">
      <c r="A1" s="5"/>
      <c r="K1" s="5"/>
    </row>
    <row r="2" spans="1:11" ht="15">
      <c r="A2" s="5"/>
      <c r="K2" s="5"/>
    </row>
    <row r="3" spans="1:11" ht="15">
      <c r="A3" s="6"/>
      <c r="K3" s="6"/>
    </row>
    <row r="4" spans="1:11" ht="15">
      <c r="A4" s="5"/>
      <c r="K4" s="5"/>
    </row>
    <row r="5" spans="1:11" ht="15">
      <c r="A5" s="6"/>
      <c r="K5" s="6"/>
    </row>
    <row r="6" spans="1:11" ht="15">
      <c r="A6" s="6"/>
      <c r="K6" s="6"/>
    </row>
    <row r="7" spans="1:11" ht="15">
      <c r="A7" s="6"/>
      <c r="K7" s="6"/>
    </row>
    <row r="8" spans="1:11" ht="15">
      <c r="A8" s="6"/>
      <c r="K8" s="6"/>
    </row>
    <row r="9" spans="1:11" ht="15">
      <c r="A9" s="5"/>
      <c r="K9" s="5"/>
    </row>
    <row r="10" spans="1:11" ht="15">
      <c r="A10" s="6"/>
      <c r="K10" s="6"/>
    </row>
    <row r="11" spans="1:11" ht="273.75" customHeight="1">
      <c r="A11" s="6"/>
      <c r="K11" s="6"/>
    </row>
    <row r="12" spans="1:11" ht="15">
      <c r="A12" s="6"/>
      <c r="K12" s="6"/>
    </row>
    <row r="13" spans="1:11" ht="15">
      <c r="A13" s="6"/>
      <c r="K13" s="6"/>
    </row>
    <row r="14" spans="2:12" ht="15">
      <c r="B14" s="6"/>
      <c r="L14" s="6"/>
    </row>
    <row r="15" spans="2:12" ht="15">
      <c r="B15" s="6"/>
      <c r="L15" s="6"/>
    </row>
    <row r="16" spans="2:12" ht="15">
      <c r="B16" s="6"/>
      <c r="L16" s="6"/>
    </row>
    <row r="17" spans="2:12" ht="15">
      <c r="B17" s="6"/>
      <c r="L17" s="6"/>
    </row>
    <row r="18" spans="2:12" ht="15">
      <c r="B18" s="6"/>
      <c r="L18" s="6"/>
    </row>
    <row r="19" spans="2:12" ht="15">
      <c r="B19" s="6"/>
      <c r="L19" s="6"/>
    </row>
    <row r="20" spans="2:12" ht="15">
      <c r="B20" s="6"/>
      <c r="L20" s="6"/>
    </row>
    <row r="21" spans="1:11" ht="15">
      <c r="A21" s="5"/>
      <c r="K21" s="5"/>
    </row>
    <row r="22" spans="1:11" ht="15">
      <c r="A22" s="6"/>
      <c r="K22" s="6"/>
    </row>
    <row r="23" spans="1:11" ht="15">
      <c r="A23" s="6"/>
      <c r="K23" s="6"/>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54"/>
  <sheetViews>
    <sheetView zoomScalePageLayoutView="0" workbookViewId="0" topLeftCell="B1">
      <selection activeCell="H3" sqref="H3:K26"/>
    </sheetView>
  </sheetViews>
  <sheetFormatPr defaultColWidth="9.140625" defaultRowHeight="15"/>
  <cols>
    <col min="1" max="1" width="13.8515625" style="0" customWidth="1"/>
    <col min="2" max="2" width="11.140625" style="0" customWidth="1"/>
    <col min="3" max="4" width="16.7109375" style="0" customWidth="1"/>
    <col min="5" max="5" width="18.28125" style="0" customWidth="1"/>
    <col min="6" max="6" width="10.28125" style="0" customWidth="1"/>
    <col min="7" max="7" width="9.8515625" style="0" customWidth="1"/>
    <col min="8" max="10" width="11.140625" style="0" customWidth="1"/>
    <col min="11" max="11" width="11.8515625" style="0" customWidth="1"/>
    <col min="12" max="12" width="13.421875" style="0" customWidth="1"/>
    <col min="13" max="13" width="14.57421875" style="0" customWidth="1"/>
    <col min="21" max="21" width="16.421875" style="0" customWidth="1"/>
    <col min="22" max="22" width="12.7109375" style="0" customWidth="1"/>
    <col min="23" max="23" width="13.7109375" style="0" customWidth="1"/>
  </cols>
  <sheetData>
    <row r="1" ht="28.5" customHeight="1">
      <c r="A1" s="27" t="s">
        <v>26</v>
      </c>
    </row>
    <row r="3" spans="1:21" ht="75">
      <c r="A3" s="1" t="s">
        <v>20</v>
      </c>
      <c r="B3" s="1" t="s">
        <v>21</v>
      </c>
      <c r="C3" s="2" t="s">
        <v>34</v>
      </c>
      <c r="D3" s="63" t="s">
        <v>91</v>
      </c>
      <c r="E3" s="2" t="s">
        <v>28</v>
      </c>
      <c r="F3" s="64" t="s">
        <v>35</v>
      </c>
      <c r="G3" s="64" t="s">
        <v>29</v>
      </c>
      <c r="H3" s="70" t="s">
        <v>92</v>
      </c>
      <c r="I3" s="70" t="s">
        <v>93</v>
      </c>
      <c r="J3" s="70" t="s">
        <v>94</v>
      </c>
      <c r="K3" s="70" t="s">
        <v>95</v>
      </c>
      <c r="U3" s="28"/>
    </row>
    <row r="4" spans="1:21" ht="15">
      <c r="A4" s="10" t="s">
        <v>31</v>
      </c>
      <c r="B4" t="s">
        <v>2</v>
      </c>
      <c r="C4" s="19">
        <v>0.8241712991558575</v>
      </c>
      <c r="D4" s="67" t="str">
        <f>H4*100&amp;-I4*100&amp;"%"</f>
        <v>81,3-83,5%</v>
      </c>
      <c r="E4" s="19">
        <v>0.8096080910240202</v>
      </c>
      <c r="F4" s="65">
        <v>0.8782480496344984</v>
      </c>
      <c r="G4" s="65">
        <v>0.8366745076010251</v>
      </c>
      <c r="H4" s="71">
        <v>0.813</v>
      </c>
      <c r="I4" s="71">
        <v>0.835</v>
      </c>
      <c r="J4" s="71">
        <f>C4-H4</f>
        <v>0.011171299155857572</v>
      </c>
      <c r="K4" s="71">
        <f>I4-C4</f>
        <v>0.010828700844142447</v>
      </c>
      <c r="U4" s="28"/>
    </row>
    <row r="5" spans="1:21" ht="15">
      <c r="A5" s="11"/>
      <c r="B5" t="s">
        <v>0</v>
      </c>
      <c r="C5" s="19">
        <v>0.5</v>
      </c>
      <c r="D5" s="68" t="str">
        <f aca="true" t="shared" si="0" ref="D5:D26">H5*100&amp;-I5*100&amp;"%"</f>
        <v>36,3-63,8%</v>
      </c>
      <c r="E5" s="19">
        <v>0.32142857142857145</v>
      </c>
      <c r="F5" s="65">
        <v>0.8782480496344984</v>
      </c>
      <c r="G5" s="65">
        <v>0.8366745076010251</v>
      </c>
      <c r="H5" s="71">
        <v>0.363</v>
      </c>
      <c r="I5" s="71">
        <v>0.638</v>
      </c>
      <c r="J5" s="71">
        <f aca="true" t="shared" si="1" ref="J5:J26">C5-H5</f>
        <v>0.137</v>
      </c>
      <c r="K5" s="71">
        <f aca="true" t="shared" si="2" ref="K5:K26">I5-C5</f>
        <v>0.138</v>
      </c>
      <c r="U5" s="28"/>
    </row>
    <row r="6" spans="1:21" ht="15">
      <c r="A6" s="11"/>
      <c r="B6" t="s">
        <v>1</v>
      </c>
      <c r="C6" s="19">
        <v>0.9570576540755468</v>
      </c>
      <c r="D6" s="68" t="str">
        <f t="shared" si="0"/>
        <v>94,8-96,5%</v>
      </c>
      <c r="E6" s="19">
        <v>0.9855361596009975</v>
      </c>
      <c r="F6" s="65">
        <v>0.8782480496344984</v>
      </c>
      <c r="G6" s="65">
        <v>0.8366745076010251</v>
      </c>
      <c r="H6" s="71">
        <v>0.948</v>
      </c>
      <c r="I6" s="71">
        <v>0.965</v>
      </c>
      <c r="J6" s="71">
        <f t="shared" si="1"/>
        <v>0.009057654075546817</v>
      </c>
      <c r="K6" s="71">
        <f t="shared" si="2"/>
        <v>0.007942345924453198</v>
      </c>
      <c r="U6" s="28"/>
    </row>
    <row r="7" spans="1:21" ht="15">
      <c r="A7" s="12"/>
      <c r="B7" s="4" t="s">
        <v>22</v>
      </c>
      <c r="C7" s="20">
        <v>0.8668192835981686</v>
      </c>
      <c r="D7" s="69" t="str">
        <f t="shared" si="0"/>
        <v>85,9-87,4%</v>
      </c>
      <c r="E7" s="20">
        <v>0.8636968085106383</v>
      </c>
      <c r="F7" s="66">
        <v>0.8782480496344984</v>
      </c>
      <c r="G7" s="66">
        <v>0.8366745076010251</v>
      </c>
      <c r="H7" s="71">
        <v>0.859</v>
      </c>
      <c r="I7" s="71">
        <v>0.874</v>
      </c>
      <c r="J7" s="71">
        <f t="shared" si="1"/>
        <v>0.007819283598168636</v>
      </c>
      <c r="K7" s="71">
        <f t="shared" si="2"/>
        <v>0.007180716401831377</v>
      </c>
      <c r="U7" s="28"/>
    </row>
    <row r="8" spans="1:21" ht="15">
      <c r="A8" s="13" t="s">
        <v>32</v>
      </c>
      <c r="B8" t="s">
        <v>5</v>
      </c>
      <c r="C8" s="19">
        <v>0.8951301211028085</v>
      </c>
      <c r="D8" s="68" t="str">
        <f t="shared" si="0"/>
        <v>88,5-90,5%</v>
      </c>
      <c r="E8" s="19">
        <v>0.957500632431065</v>
      </c>
      <c r="F8" s="65">
        <v>0.8782480496344984</v>
      </c>
      <c r="G8" s="65">
        <v>0.8366745076010251</v>
      </c>
      <c r="H8" s="71">
        <v>0.885</v>
      </c>
      <c r="I8" s="71">
        <v>0.905</v>
      </c>
      <c r="J8" s="71">
        <f t="shared" si="1"/>
        <v>0.010130121102808531</v>
      </c>
      <c r="K8" s="71">
        <f t="shared" si="2"/>
        <v>0.009869878897191486</v>
      </c>
      <c r="U8" s="28"/>
    </row>
    <row r="9" spans="1:21" ht="15">
      <c r="A9" s="11"/>
      <c r="B9" t="s">
        <v>6</v>
      </c>
      <c r="C9" s="19">
        <v>0.8886433394720687</v>
      </c>
      <c r="D9" s="68" t="str">
        <f t="shared" si="0"/>
        <v>88,2-89,5%</v>
      </c>
      <c r="E9" s="19">
        <v>0.7360242900517949</v>
      </c>
      <c r="F9" s="65">
        <v>0.8782480496344984</v>
      </c>
      <c r="G9" s="65">
        <v>0.8366745076010251</v>
      </c>
      <c r="H9" s="71">
        <v>0.882</v>
      </c>
      <c r="I9" s="71">
        <v>0.895</v>
      </c>
      <c r="J9" s="71">
        <f t="shared" si="1"/>
        <v>0.006643339472068743</v>
      </c>
      <c r="K9" s="71">
        <f t="shared" si="2"/>
        <v>0.006356660527931268</v>
      </c>
      <c r="U9" s="28"/>
    </row>
    <row r="10" spans="1:21" ht="15">
      <c r="A10" s="11"/>
      <c r="B10" t="s">
        <v>4</v>
      </c>
      <c r="C10" s="19">
        <v>0.9367057064540244</v>
      </c>
      <c r="D10" s="68" t="str">
        <f t="shared" si="0"/>
        <v>92,9-94,4%</v>
      </c>
      <c r="E10" s="19">
        <v>0.8470184202310334</v>
      </c>
      <c r="F10" s="65">
        <v>0.8782480496344984</v>
      </c>
      <c r="G10" s="65">
        <v>0.8366745076010251</v>
      </c>
      <c r="H10" s="71">
        <v>0.929</v>
      </c>
      <c r="I10" s="71">
        <v>0.944</v>
      </c>
      <c r="J10" s="71">
        <f t="shared" si="1"/>
        <v>0.0077057064540243525</v>
      </c>
      <c r="K10" s="71">
        <f t="shared" si="2"/>
        <v>0.00729429354597555</v>
      </c>
      <c r="U10" s="28"/>
    </row>
    <row r="11" spans="1:21" ht="15">
      <c r="A11" s="11"/>
      <c r="B11" t="s">
        <v>3</v>
      </c>
      <c r="C11" s="19">
        <v>0.9642601858470335</v>
      </c>
      <c r="D11" s="68" t="str">
        <f t="shared" si="0"/>
        <v>95,3-97,3%</v>
      </c>
      <c r="E11" s="19">
        <v>0.9719142645971914</v>
      </c>
      <c r="F11" s="65">
        <v>0.8782480496344984</v>
      </c>
      <c r="G11" s="65">
        <v>0.836674507601025</v>
      </c>
      <c r="H11" s="71">
        <v>0.953</v>
      </c>
      <c r="I11" s="71">
        <v>0.973</v>
      </c>
      <c r="J11" s="71">
        <f t="shared" si="1"/>
        <v>0.011260185847033588</v>
      </c>
      <c r="K11" s="71">
        <f t="shared" si="2"/>
        <v>0.00873981415296643</v>
      </c>
      <c r="U11" s="28"/>
    </row>
    <row r="12" spans="1:21" ht="15">
      <c r="A12" s="12"/>
      <c r="B12" s="4" t="s">
        <v>23</v>
      </c>
      <c r="C12" s="20">
        <v>0.9072141300607868</v>
      </c>
      <c r="D12" s="69" t="str">
        <f t="shared" si="0"/>
        <v>90,3-91,1%</v>
      </c>
      <c r="E12" s="20">
        <v>0.8459030337397222</v>
      </c>
      <c r="F12" s="66">
        <v>0.8782480496344984</v>
      </c>
      <c r="G12" s="66">
        <v>0.8366745076010251</v>
      </c>
      <c r="H12" s="71">
        <v>0.903</v>
      </c>
      <c r="I12" s="71">
        <v>0.911</v>
      </c>
      <c r="J12" s="71">
        <f t="shared" si="1"/>
        <v>0.004214130060786747</v>
      </c>
      <c r="K12" s="71">
        <f t="shared" si="2"/>
        <v>0.00378586993921326</v>
      </c>
      <c r="U12" s="28"/>
    </row>
    <row r="13" spans="1:21" ht="15">
      <c r="A13" s="13" t="s">
        <v>33</v>
      </c>
      <c r="B13" t="s">
        <v>14</v>
      </c>
      <c r="C13" s="19">
        <v>0.9714285714285714</v>
      </c>
      <c r="D13" s="68" t="str">
        <f t="shared" si="0"/>
        <v>91,3-99,3%</v>
      </c>
      <c r="E13" s="19">
        <v>0.9056603773584906</v>
      </c>
      <c r="F13" s="65">
        <v>0.8782480496344984</v>
      </c>
      <c r="G13" s="65">
        <v>0.8366745076010251</v>
      </c>
      <c r="H13" s="71">
        <v>0.913</v>
      </c>
      <c r="I13" s="71">
        <v>0.993</v>
      </c>
      <c r="J13" s="71">
        <f t="shared" si="1"/>
        <v>0.058428571428571385</v>
      </c>
      <c r="K13" s="71">
        <f t="shared" si="2"/>
        <v>0.021571428571428575</v>
      </c>
      <c r="U13" s="28"/>
    </row>
    <row r="14" spans="1:21" ht="15">
      <c r="A14" s="11"/>
      <c r="B14" t="s">
        <v>7</v>
      </c>
      <c r="C14" s="19">
        <v>0.8099547511312217</v>
      </c>
      <c r="D14" s="68" t="str">
        <f t="shared" si="0"/>
        <v>75,1-85,8%</v>
      </c>
      <c r="E14" s="19">
        <v>0.7819905213270142</v>
      </c>
      <c r="F14" s="65">
        <v>0.8782480496344984</v>
      </c>
      <c r="G14" s="65">
        <v>0.8366745076010251</v>
      </c>
      <c r="H14" s="71">
        <v>0.751</v>
      </c>
      <c r="I14" s="71">
        <v>0.858</v>
      </c>
      <c r="J14" s="71">
        <f t="shared" si="1"/>
        <v>0.05895475113122173</v>
      </c>
      <c r="K14" s="71">
        <f t="shared" si="2"/>
        <v>0.048045248868778256</v>
      </c>
      <c r="U14" s="28"/>
    </row>
    <row r="15" spans="1:21" ht="15">
      <c r="A15" s="11"/>
      <c r="B15" t="s">
        <v>16</v>
      </c>
      <c r="C15" s="19">
        <v>0.862533692722372</v>
      </c>
      <c r="D15" s="68" t="str">
        <f t="shared" si="0"/>
        <v>82,2-89,5%</v>
      </c>
      <c r="E15" s="19">
        <v>0.6727272727272727</v>
      </c>
      <c r="F15" s="65">
        <v>0.8782480496344984</v>
      </c>
      <c r="G15" s="65">
        <v>0.8366745076010251</v>
      </c>
      <c r="H15" s="71">
        <v>0.822</v>
      </c>
      <c r="I15" s="71">
        <v>0.895</v>
      </c>
      <c r="J15" s="71">
        <f t="shared" si="1"/>
        <v>0.04053369272237206</v>
      </c>
      <c r="K15" s="71">
        <f t="shared" si="2"/>
        <v>0.032466307277628004</v>
      </c>
      <c r="U15" s="28"/>
    </row>
    <row r="16" spans="1:21" ht="15">
      <c r="A16" s="11"/>
      <c r="B16" t="s">
        <v>17</v>
      </c>
      <c r="C16" s="19">
        <v>0.4014008620689655</v>
      </c>
      <c r="D16" s="68" t="str">
        <f t="shared" si="0"/>
        <v>37,9-42,4%</v>
      </c>
      <c r="E16" s="19">
        <v>0.25194401244167963</v>
      </c>
      <c r="F16" s="65">
        <v>0.8782480496344984</v>
      </c>
      <c r="G16" s="65">
        <v>0.8366745076010251</v>
      </c>
      <c r="H16" s="71">
        <v>0.379</v>
      </c>
      <c r="I16" s="71">
        <v>0.424</v>
      </c>
      <c r="J16" s="71">
        <f t="shared" si="1"/>
        <v>0.02240086206896552</v>
      </c>
      <c r="K16" s="71">
        <f t="shared" si="2"/>
        <v>0.022599137931034463</v>
      </c>
      <c r="U16" s="28"/>
    </row>
    <row r="17" spans="1:21" ht="15">
      <c r="A17" s="11"/>
      <c r="B17" t="s">
        <v>13</v>
      </c>
      <c r="C17" s="19">
        <v>0.9445676274944568</v>
      </c>
      <c r="D17" s="68" t="str">
        <f t="shared" si="0"/>
        <v>91,8-96,3%</v>
      </c>
      <c r="E17" s="19">
        <v>0.9657142857142857</v>
      </c>
      <c r="F17" s="65">
        <v>0.8782480496344984</v>
      </c>
      <c r="G17" s="65">
        <v>0.8366745076010251</v>
      </c>
      <c r="H17" s="71">
        <v>0.918</v>
      </c>
      <c r="I17" s="71">
        <v>0.963</v>
      </c>
      <c r="J17" s="71">
        <f t="shared" si="1"/>
        <v>0.026567627494456736</v>
      </c>
      <c r="K17" s="71">
        <f t="shared" si="2"/>
        <v>0.018432372505543193</v>
      </c>
      <c r="U17" s="28"/>
    </row>
    <row r="18" spans="1:21" ht="15">
      <c r="A18" s="11"/>
      <c r="B18" t="s">
        <v>8</v>
      </c>
      <c r="C18" s="19">
        <v>0.9758620689655172</v>
      </c>
      <c r="D18" s="68" t="str">
        <f t="shared" si="0"/>
        <v>94,9-98,9%</v>
      </c>
      <c r="E18" s="19">
        <v>0.9792899408284024</v>
      </c>
      <c r="F18" s="65">
        <v>0.8782480496344984</v>
      </c>
      <c r="G18" s="65">
        <v>0.8366745076010251</v>
      </c>
      <c r="H18" s="71">
        <v>0.949</v>
      </c>
      <c r="I18" s="71">
        <v>0.989</v>
      </c>
      <c r="J18" s="71">
        <f t="shared" si="1"/>
        <v>0.02686206896551724</v>
      </c>
      <c r="K18" s="71">
        <f t="shared" si="2"/>
        <v>0.013137931034482797</v>
      </c>
      <c r="U18" s="28"/>
    </row>
    <row r="19" spans="1:21" ht="15">
      <c r="A19" s="11"/>
      <c r="B19" t="s">
        <v>15</v>
      </c>
      <c r="C19" s="19">
        <v>0.9833729216152018</v>
      </c>
      <c r="D19" s="68" t="str">
        <f t="shared" si="0"/>
        <v>97,6-98,9%</v>
      </c>
      <c r="E19" s="19">
        <v>1.0076812289966395</v>
      </c>
      <c r="F19" s="65">
        <v>0.8782480496344984</v>
      </c>
      <c r="G19" s="65">
        <v>0.8366745076010251</v>
      </c>
      <c r="H19" s="71">
        <v>0.976</v>
      </c>
      <c r="I19" s="71">
        <v>0.989</v>
      </c>
      <c r="J19" s="71">
        <f t="shared" si="1"/>
        <v>0.007372921615201866</v>
      </c>
      <c r="K19" s="71">
        <f t="shared" si="2"/>
        <v>0.005627078384798145</v>
      </c>
      <c r="U19" s="28"/>
    </row>
    <row r="20" spans="1:21" ht="15">
      <c r="A20" s="11"/>
      <c r="B20" t="s">
        <v>10</v>
      </c>
      <c r="C20" s="19">
        <v>1</v>
      </c>
      <c r="D20" s="68" t="str">
        <f t="shared" si="0"/>
        <v>97,2-100%</v>
      </c>
      <c r="E20" s="19">
        <v>1.0042918454935623</v>
      </c>
      <c r="F20" s="65">
        <v>0.8782480496344984</v>
      </c>
      <c r="G20" s="65">
        <v>0.8366745076010251</v>
      </c>
      <c r="H20" s="71">
        <v>0.972</v>
      </c>
      <c r="I20" s="71">
        <v>1</v>
      </c>
      <c r="J20" s="71">
        <f t="shared" si="1"/>
        <v>0.028000000000000025</v>
      </c>
      <c r="K20" s="71">
        <f t="shared" si="2"/>
        <v>0</v>
      </c>
      <c r="U20" s="28"/>
    </row>
    <row r="21" spans="1:21" ht="15">
      <c r="A21" s="11"/>
      <c r="B21" t="s">
        <v>11</v>
      </c>
      <c r="C21" s="19">
        <v>0.968558282208589</v>
      </c>
      <c r="D21" s="68" t="str">
        <f t="shared" si="0"/>
        <v>95,7-97,7%</v>
      </c>
      <c r="E21" s="19">
        <v>1.002152080344333</v>
      </c>
      <c r="F21" s="65">
        <v>0.8782480496344984</v>
      </c>
      <c r="G21" s="65">
        <v>0.8366745076010251</v>
      </c>
      <c r="H21" s="71">
        <v>0.957</v>
      </c>
      <c r="I21" s="71">
        <v>0.977</v>
      </c>
      <c r="J21" s="71">
        <f t="shared" si="1"/>
        <v>0.01155828220858901</v>
      </c>
      <c r="K21" s="71">
        <f t="shared" si="2"/>
        <v>0.008441717791411008</v>
      </c>
      <c r="U21" s="28"/>
    </row>
    <row r="22" spans="1:21" ht="15">
      <c r="A22" s="11"/>
      <c r="B22" t="s">
        <v>9</v>
      </c>
      <c r="C22" s="19">
        <v>0.8940568475452196</v>
      </c>
      <c r="D22" s="68" t="str">
        <f t="shared" si="0"/>
        <v>85,8-92,2%</v>
      </c>
      <c r="E22" s="19">
        <v>0.8735083532219571</v>
      </c>
      <c r="F22" s="65">
        <v>0.8782480496344984</v>
      </c>
      <c r="G22" s="65">
        <v>0.8366745076010251</v>
      </c>
      <c r="H22" s="71">
        <v>0.858</v>
      </c>
      <c r="I22" s="71">
        <v>0.922</v>
      </c>
      <c r="J22" s="71">
        <f t="shared" si="1"/>
        <v>0.03605684754521965</v>
      </c>
      <c r="K22" s="71">
        <f t="shared" si="2"/>
        <v>0.027943152454780407</v>
      </c>
      <c r="U22" s="28"/>
    </row>
    <row r="23" spans="1:21" ht="15">
      <c r="A23" s="11"/>
      <c r="B23" t="s">
        <v>12</v>
      </c>
      <c r="C23" s="19">
        <v>0.9765258215962441</v>
      </c>
      <c r="D23" s="68" t="str">
        <f t="shared" si="0"/>
        <v>94,3-99,1%</v>
      </c>
      <c r="E23" s="19">
        <v>0.9705882352941176</v>
      </c>
      <c r="F23" s="65">
        <v>0.8782480496344984</v>
      </c>
      <c r="G23" s="65">
        <v>0.8366745076010251</v>
      </c>
      <c r="H23" s="71">
        <v>0.943</v>
      </c>
      <c r="I23" s="71">
        <v>0.991</v>
      </c>
      <c r="J23" s="71">
        <f t="shared" si="1"/>
        <v>0.033525821596244176</v>
      </c>
      <c r="K23" s="71">
        <f t="shared" si="2"/>
        <v>0.014474178403755866</v>
      </c>
      <c r="U23" s="28"/>
    </row>
    <row r="24" spans="1:21" ht="15">
      <c r="A24" s="11"/>
      <c r="B24" t="s">
        <v>18</v>
      </c>
      <c r="C24" s="19">
        <v>0.9953416149068323</v>
      </c>
      <c r="D24" s="68" t="str">
        <f t="shared" si="0"/>
        <v>98,5-99,9%</v>
      </c>
      <c r="E24" s="19">
        <v>1</v>
      </c>
      <c r="F24" s="65">
        <v>0.8782480496344984</v>
      </c>
      <c r="G24" s="65">
        <v>0.8366745076010251</v>
      </c>
      <c r="H24" s="71">
        <v>0.985</v>
      </c>
      <c r="I24" s="71">
        <v>0.999</v>
      </c>
      <c r="J24" s="71">
        <f t="shared" si="1"/>
        <v>0.010341614906832275</v>
      </c>
      <c r="K24" s="71">
        <f t="shared" si="2"/>
        <v>0.0036583850931677375</v>
      </c>
      <c r="U24" s="28"/>
    </row>
    <row r="25" spans="1:21" ht="15">
      <c r="A25" s="12"/>
      <c r="B25" s="4" t="s">
        <v>24</v>
      </c>
      <c r="C25" s="20">
        <v>0.823628801663634</v>
      </c>
      <c r="D25" s="69" t="str">
        <f t="shared" si="0"/>
        <v>81,5-83,2%</v>
      </c>
      <c r="E25" s="20">
        <v>0.8016509151812418</v>
      </c>
      <c r="F25" s="66">
        <v>0.8782480496344984</v>
      </c>
      <c r="G25" s="66">
        <v>0.8366745076010251</v>
      </c>
      <c r="H25" s="71">
        <v>0.815</v>
      </c>
      <c r="I25" s="71">
        <v>0.832</v>
      </c>
      <c r="J25" s="71">
        <f t="shared" si="1"/>
        <v>0.008628801663634</v>
      </c>
      <c r="K25" s="71">
        <f t="shared" si="2"/>
        <v>0.008371198336366015</v>
      </c>
      <c r="U25" s="28"/>
    </row>
    <row r="26" spans="1:21" ht="29.25" customHeight="1">
      <c r="A26" s="7" t="s">
        <v>19</v>
      </c>
      <c r="B26" s="8" t="s">
        <v>19</v>
      </c>
      <c r="C26" s="21">
        <v>0.8782480496344984</v>
      </c>
      <c r="D26" s="72" t="str">
        <f t="shared" si="0"/>
        <v>87,5-88,2%</v>
      </c>
      <c r="E26" s="21">
        <v>0.8366745076010251</v>
      </c>
      <c r="F26" s="66">
        <v>0.8782480496344984</v>
      </c>
      <c r="G26" s="66">
        <v>0.8366745076010251</v>
      </c>
      <c r="H26" s="71">
        <v>0.875</v>
      </c>
      <c r="I26" s="71">
        <v>0.882</v>
      </c>
      <c r="J26" s="71">
        <f t="shared" si="1"/>
        <v>0.003248049634498429</v>
      </c>
      <c r="K26" s="71">
        <f t="shared" si="2"/>
        <v>0.0037519503655015773</v>
      </c>
      <c r="U26" s="28"/>
    </row>
    <row r="27" spans="5:21" ht="15">
      <c r="E27" s="3"/>
      <c r="F27" s="9"/>
      <c r="G27" s="9"/>
      <c r="U27" s="28"/>
    </row>
    <row r="28" spans="6:21" ht="15">
      <c r="F28" s="9"/>
      <c r="G28" s="9"/>
      <c r="U28" s="28"/>
    </row>
    <row r="29" spans="6:21" ht="15">
      <c r="F29" s="9"/>
      <c r="G29" s="9"/>
      <c r="U29" s="28"/>
    </row>
    <row r="30" ht="15">
      <c r="U30" s="28"/>
    </row>
    <row r="31" spans="1:7" ht="90">
      <c r="A31" s="1" t="s">
        <v>20</v>
      </c>
      <c r="B31" s="1" t="s">
        <v>21</v>
      </c>
      <c r="C31" s="2" t="s">
        <v>90</v>
      </c>
      <c r="D31" s="2"/>
      <c r="E31" s="2" t="s">
        <v>30</v>
      </c>
      <c r="F31" s="64" t="s">
        <v>35</v>
      </c>
      <c r="G31" s="64" t="s">
        <v>29</v>
      </c>
    </row>
    <row r="32" spans="1:7" ht="15">
      <c r="A32" s="23" t="s">
        <v>31</v>
      </c>
      <c r="B32" t="s">
        <v>2</v>
      </c>
      <c r="C32" s="14">
        <v>1.4080480569563927</v>
      </c>
      <c r="D32" s="14"/>
      <c r="E32" s="14">
        <v>1.0381441213653602</v>
      </c>
      <c r="F32" s="65">
        <v>1.3261843675417662</v>
      </c>
      <c r="G32" s="65">
        <v>1.0515198539479689</v>
      </c>
    </row>
    <row r="33" spans="1:7" ht="15">
      <c r="A33" s="24"/>
      <c r="B33" t="s">
        <v>0</v>
      </c>
      <c r="C33" s="14">
        <v>2.2047727272727276</v>
      </c>
      <c r="D33" s="14"/>
      <c r="E33" s="14">
        <v>1.794107142857143</v>
      </c>
      <c r="F33" s="65">
        <v>1.3261843675417662</v>
      </c>
      <c r="G33" s="65">
        <v>1.0515198539479689</v>
      </c>
    </row>
    <row r="34" spans="1:7" ht="15">
      <c r="A34" s="24"/>
      <c r="B34" t="s">
        <v>1</v>
      </c>
      <c r="C34" s="14">
        <v>1.2343830472103003</v>
      </c>
      <c r="D34" s="14"/>
      <c r="E34" s="14">
        <v>0.9812718204488778</v>
      </c>
      <c r="F34" s="65">
        <v>1.3261843675417662</v>
      </c>
      <c r="G34" s="65">
        <v>1.0515198539479689</v>
      </c>
    </row>
    <row r="35" spans="1:7" ht="15">
      <c r="A35" s="25"/>
      <c r="B35" s="4" t="s">
        <v>22</v>
      </c>
      <c r="C35" s="17">
        <v>1.3533680621329798</v>
      </c>
      <c r="D35" s="17"/>
      <c r="E35" s="17">
        <v>1.0262267287234041</v>
      </c>
      <c r="F35" s="66">
        <v>1.3261843675417662</v>
      </c>
      <c r="G35" s="66">
        <v>1.0515198539479689</v>
      </c>
    </row>
    <row r="36" spans="1:7" ht="15">
      <c r="A36" s="26" t="s">
        <v>32</v>
      </c>
      <c r="B36" t="s">
        <v>5</v>
      </c>
      <c r="C36" s="14">
        <v>1.1409029982363317</v>
      </c>
      <c r="D36" s="14"/>
      <c r="E36" s="14">
        <v>1.041183910953706</v>
      </c>
      <c r="F36" s="65">
        <v>1.3261843675417662</v>
      </c>
      <c r="G36" s="65">
        <v>1.0515198539479689</v>
      </c>
    </row>
    <row r="37" spans="1:7" ht="15">
      <c r="A37" s="24"/>
      <c r="B37" t="s">
        <v>6</v>
      </c>
      <c r="C37" s="14">
        <v>1.473521519428472</v>
      </c>
      <c r="D37" s="14"/>
      <c r="E37" s="14">
        <v>1.338237185211645</v>
      </c>
      <c r="F37" s="65">
        <v>1.3261843675417662</v>
      </c>
      <c r="G37" s="65">
        <v>1.0515198539479689</v>
      </c>
    </row>
    <row r="38" spans="1:7" ht="15">
      <c r="A38" s="24"/>
      <c r="B38" t="s">
        <v>4</v>
      </c>
      <c r="C38" s="14">
        <v>1.2613502109704642</v>
      </c>
      <c r="D38" s="14"/>
      <c r="E38" s="14">
        <v>0.880128004995317</v>
      </c>
      <c r="F38" s="65">
        <v>1.3261843675417662</v>
      </c>
      <c r="G38" s="65">
        <v>1.0515198539479689</v>
      </c>
    </row>
    <row r="39" spans="1:7" ht="15">
      <c r="A39" s="24"/>
      <c r="B39" t="s">
        <v>3</v>
      </c>
      <c r="C39" s="14">
        <v>1.7049473684210528</v>
      </c>
      <c r="D39" s="14"/>
      <c r="E39" s="14">
        <v>1.3819142645971914</v>
      </c>
      <c r="F39" s="65">
        <v>1.3261843675417662</v>
      </c>
      <c r="G39" s="65">
        <v>1.0515198539479689</v>
      </c>
    </row>
    <row r="40" spans="1:7" ht="15">
      <c r="A40" s="25"/>
      <c r="B40" s="4" t="s">
        <v>23</v>
      </c>
      <c r="C40" s="17">
        <v>1.368847789456792</v>
      </c>
      <c r="D40" s="17"/>
      <c r="E40" s="17">
        <v>1.1551864190530197</v>
      </c>
      <c r="F40" s="66">
        <v>1.3261843675417662</v>
      </c>
      <c r="G40" s="66">
        <v>1.0515198539479689</v>
      </c>
    </row>
    <row r="41" spans="1:7" ht="15">
      <c r="A41" s="26" t="s">
        <v>33</v>
      </c>
      <c r="B41" t="s">
        <v>14</v>
      </c>
      <c r="C41" s="14">
        <v>1.7319736842105262</v>
      </c>
      <c r="D41" s="14"/>
      <c r="E41" s="14">
        <v>1.9137735849056605</v>
      </c>
      <c r="F41" s="65">
        <v>1.3261843675417662</v>
      </c>
      <c r="G41" s="65">
        <v>1.0515198539479689</v>
      </c>
    </row>
    <row r="42" spans="1:7" ht="15">
      <c r="A42" s="24"/>
      <c r="B42" t="s">
        <v>7</v>
      </c>
      <c r="C42" s="14">
        <v>0.9858620689655172</v>
      </c>
      <c r="D42" s="14"/>
      <c r="E42" s="14">
        <v>0.676303317535545</v>
      </c>
      <c r="F42" s="65">
        <v>1.3261843675417662</v>
      </c>
      <c r="G42" s="65">
        <v>1.0515198539479689</v>
      </c>
    </row>
    <row r="43" spans="1:7" ht="15">
      <c r="A43" s="24"/>
      <c r="B43" t="s">
        <v>16</v>
      </c>
      <c r="C43" s="14">
        <v>1.1947386759581882</v>
      </c>
      <c r="D43" s="14"/>
      <c r="E43" s="14">
        <v>0.9796969696969697</v>
      </c>
      <c r="F43" s="65">
        <v>1.3261843675417662</v>
      </c>
      <c r="G43" s="65">
        <v>1.0515198539479689</v>
      </c>
    </row>
    <row r="44" spans="1:7" ht="15">
      <c r="A44" s="24"/>
      <c r="B44" t="s">
        <v>17</v>
      </c>
      <c r="C44" s="14">
        <v>1.5727426470588235</v>
      </c>
      <c r="D44" s="14"/>
      <c r="E44" s="14">
        <v>1.0447433903576984</v>
      </c>
      <c r="F44" s="65">
        <v>1.3261843675417662</v>
      </c>
      <c r="G44" s="65">
        <v>1.0515198539479689</v>
      </c>
    </row>
    <row r="45" spans="1:7" ht="15">
      <c r="A45" s="24"/>
      <c r="B45" t="s">
        <v>13</v>
      </c>
      <c r="C45" s="14">
        <v>1.2058982035928143</v>
      </c>
      <c r="D45" s="14"/>
      <c r="E45" s="14">
        <v>0.8758285714285715</v>
      </c>
      <c r="F45" s="65">
        <v>1.3261843675417662</v>
      </c>
      <c r="G45" s="65">
        <v>1.0515198539479689</v>
      </c>
    </row>
    <row r="46" spans="1:7" ht="15">
      <c r="A46" s="24"/>
      <c r="B46" t="s">
        <v>8</v>
      </c>
      <c r="C46" s="14">
        <v>1.1300961538461538</v>
      </c>
      <c r="D46" s="14"/>
      <c r="E46" s="14">
        <v>0.8578106508875739</v>
      </c>
      <c r="F46" s="65">
        <v>1.3261843675417662</v>
      </c>
      <c r="G46" s="65">
        <v>1.0515198539479689</v>
      </c>
    </row>
    <row r="47" spans="1:7" ht="15">
      <c r="A47" s="24"/>
      <c r="B47" t="s">
        <v>15</v>
      </c>
      <c r="C47" s="14">
        <v>1.2481865736704447</v>
      </c>
      <c r="D47" s="14"/>
      <c r="E47" s="14">
        <v>1.0731349015842535</v>
      </c>
      <c r="F47" s="65">
        <v>1.3261843675417662</v>
      </c>
      <c r="G47" s="65">
        <v>1.0515198539479689</v>
      </c>
    </row>
    <row r="48" spans="1:7" ht="15">
      <c r="A48" s="24"/>
      <c r="B48" t="s">
        <v>10</v>
      </c>
      <c r="C48" s="14">
        <v>0.9602127659574468</v>
      </c>
      <c r="D48" s="14"/>
      <c r="E48" s="14">
        <v>0.7987124463519313</v>
      </c>
      <c r="F48" s="65">
        <v>1.3261843675417662</v>
      </c>
      <c r="G48" s="65">
        <v>1.0515198539479689</v>
      </c>
    </row>
    <row r="49" spans="1:7" ht="15">
      <c r="A49" s="24"/>
      <c r="B49" t="s">
        <v>11</v>
      </c>
      <c r="C49" s="14">
        <v>0.7580332681017613</v>
      </c>
      <c r="D49" s="14"/>
      <c r="E49" s="14">
        <v>0.5847560975609756</v>
      </c>
      <c r="F49" s="65">
        <v>1.3261843675417662</v>
      </c>
      <c r="G49" s="65">
        <v>1.0515198539479689</v>
      </c>
    </row>
    <row r="50" spans="1:7" ht="15">
      <c r="A50" s="24"/>
      <c r="B50" t="s">
        <v>9</v>
      </c>
      <c r="C50" s="14">
        <v>1.3132222222222223</v>
      </c>
      <c r="D50" s="14"/>
      <c r="E50" s="14">
        <v>0.8225536992840095</v>
      </c>
      <c r="F50" s="65">
        <v>1.3261843675417662</v>
      </c>
      <c r="G50" s="65">
        <v>1.0515198539479689</v>
      </c>
    </row>
    <row r="51" spans="1:7" ht="15">
      <c r="A51" s="24"/>
      <c r="B51" t="s">
        <v>12</v>
      </c>
      <c r="C51" s="14">
        <v>0.9940845070422535</v>
      </c>
      <c r="D51" s="14"/>
      <c r="E51" s="14">
        <v>0.8265441176470588</v>
      </c>
      <c r="F51" s="65">
        <v>1.3261843675417662</v>
      </c>
      <c r="G51" s="65">
        <v>1.0515198539479689</v>
      </c>
    </row>
    <row r="52" spans="1:7" ht="15">
      <c r="A52" s="24"/>
      <c r="B52" t="s">
        <v>18</v>
      </c>
      <c r="C52" s="14">
        <v>1.1637967914438503</v>
      </c>
      <c r="D52" s="14"/>
      <c r="E52" s="14">
        <v>0.6867723669309173</v>
      </c>
      <c r="F52" s="65">
        <v>1.3261843675417662</v>
      </c>
      <c r="G52" s="65">
        <v>1.0515198539479689</v>
      </c>
    </row>
    <row r="53" spans="1:7" ht="15.75" thickBot="1">
      <c r="A53" s="24"/>
      <c r="B53" s="15" t="s">
        <v>24</v>
      </c>
      <c r="C53" s="22">
        <v>1.2081807060468368</v>
      </c>
      <c r="D53" s="22"/>
      <c r="E53" s="22">
        <v>0.8947589424572318</v>
      </c>
      <c r="F53" s="66">
        <v>1.3261843675417662</v>
      </c>
      <c r="G53" s="66">
        <v>1.0515198539479689</v>
      </c>
    </row>
    <row r="54" spans="1:7" ht="15.75" thickBot="1">
      <c r="A54" s="16" t="s">
        <v>19</v>
      </c>
      <c r="B54" s="8"/>
      <c r="C54" s="18">
        <v>1.3261843675417662</v>
      </c>
      <c r="D54" s="18"/>
      <c r="E54" s="18">
        <v>1.0515198539479689</v>
      </c>
      <c r="F54" s="66">
        <v>1.3261843675417662</v>
      </c>
      <c r="G54" s="66">
        <v>1.0515198539479689</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52"/>
  <sheetViews>
    <sheetView zoomScale="70" zoomScaleNormal="70" zoomScalePageLayoutView="0" workbookViewId="0" topLeftCell="A1">
      <selection activeCell="H18" sqref="H18"/>
    </sheetView>
  </sheetViews>
  <sheetFormatPr defaultColWidth="9.140625" defaultRowHeight="15"/>
  <cols>
    <col min="1" max="1" width="24.8515625" style="0" bestFit="1" customWidth="1"/>
    <col min="2" max="2" width="26.00390625" style="0" bestFit="1" customWidth="1"/>
    <col min="3" max="3" width="8.57421875" style="0" bestFit="1" customWidth="1"/>
    <col min="4" max="4" width="11.140625" style="0" bestFit="1" customWidth="1"/>
    <col min="5" max="5" width="25.28125" style="62" customWidth="1"/>
  </cols>
  <sheetData>
    <row r="1" spans="1:5" ht="30">
      <c r="A1" s="29" t="s">
        <v>36</v>
      </c>
      <c r="B1" s="29" t="s">
        <v>36</v>
      </c>
      <c r="C1" s="30" t="s">
        <v>37</v>
      </c>
      <c r="D1" s="31" t="s">
        <v>38</v>
      </c>
      <c r="E1" s="32" t="s">
        <v>34</v>
      </c>
    </row>
    <row r="2" spans="1:5" ht="15">
      <c r="A2" s="29" t="s">
        <v>27</v>
      </c>
      <c r="B2" s="29" t="s">
        <v>36</v>
      </c>
      <c r="C2" s="33" t="s">
        <v>36</v>
      </c>
      <c r="D2" s="49"/>
      <c r="E2" s="45"/>
    </row>
    <row r="3" spans="1:5" ht="15">
      <c r="A3" s="34" t="s">
        <v>25</v>
      </c>
      <c r="B3" s="35" t="s">
        <v>39</v>
      </c>
      <c r="C3" s="36">
        <v>32558</v>
      </c>
      <c r="D3" s="36">
        <v>28594</v>
      </c>
      <c r="E3" s="46">
        <f>D3/C3</f>
        <v>0.8782480496344984</v>
      </c>
    </row>
    <row r="4" spans="1:5" ht="15">
      <c r="A4" s="37" t="s">
        <v>40</v>
      </c>
      <c r="B4" s="37" t="s">
        <v>41</v>
      </c>
      <c r="C4" s="38">
        <v>7426</v>
      </c>
      <c r="D4" s="50">
        <v>6437</v>
      </c>
      <c r="E4" s="47">
        <f aca="true" t="shared" si="0" ref="E4:E25">D4/C4</f>
        <v>0.8668192835981686</v>
      </c>
    </row>
    <row r="5" spans="1:5" ht="15">
      <c r="A5" s="39" t="s">
        <v>42</v>
      </c>
      <c r="B5" s="39" t="s">
        <v>43</v>
      </c>
      <c r="C5" s="40">
        <v>54</v>
      </c>
      <c r="D5" s="41">
        <v>27</v>
      </c>
      <c r="E5" s="48">
        <f t="shared" si="0"/>
        <v>0.5</v>
      </c>
    </row>
    <row r="6" spans="1:5" ht="15">
      <c r="A6" s="39" t="s">
        <v>44</v>
      </c>
      <c r="B6" s="39" t="s">
        <v>45</v>
      </c>
      <c r="C6" s="40">
        <v>2515</v>
      </c>
      <c r="D6" s="41">
        <v>2407</v>
      </c>
      <c r="E6" s="48">
        <f t="shared" si="0"/>
        <v>0.9570576540755468</v>
      </c>
    </row>
    <row r="7" spans="1:5" ht="15">
      <c r="A7" s="39" t="s">
        <v>46</v>
      </c>
      <c r="B7" s="39" t="s">
        <v>47</v>
      </c>
      <c r="C7" s="40">
        <v>4857</v>
      </c>
      <c r="D7" s="41">
        <v>4003</v>
      </c>
      <c r="E7" s="48">
        <f t="shared" si="0"/>
        <v>0.8241712991558575</v>
      </c>
    </row>
    <row r="8" spans="1:5" ht="15">
      <c r="A8" s="37" t="s">
        <v>48</v>
      </c>
      <c r="B8" s="37" t="s">
        <v>49</v>
      </c>
      <c r="C8" s="38">
        <v>17438</v>
      </c>
      <c r="D8" s="51">
        <v>15820</v>
      </c>
      <c r="E8" s="47">
        <f t="shared" si="0"/>
        <v>0.9072141300607868</v>
      </c>
    </row>
    <row r="9" spans="1:5" ht="15">
      <c r="A9" s="39" t="s">
        <v>50</v>
      </c>
      <c r="B9" s="39" t="s">
        <v>51</v>
      </c>
      <c r="C9" s="40">
        <v>3881</v>
      </c>
      <c r="D9" s="41">
        <v>3474</v>
      </c>
      <c r="E9" s="48">
        <f t="shared" si="0"/>
        <v>0.8951301211028085</v>
      </c>
    </row>
    <row r="10" spans="1:5" ht="15">
      <c r="A10" s="39" t="s">
        <v>52</v>
      </c>
      <c r="B10" s="39" t="s">
        <v>53</v>
      </c>
      <c r="C10" s="40">
        <v>4013</v>
      </c>
      <c r="D10" s="41">
        <v>3759</v>
      </c>
      <c r="E10" s="48">
        <f t="shared" si="0"/>
        <v>0.9367057064540244</v>
      </c>
    </row>
    <row r="11" spans="1:5" ht="15">
      <c r="A11" s="39" t="s">
        <v>54</v>
      </c>
      <c r="B11" s="39" t="s">
        <v>55</v>
      </c>
      <c r="C11" s="40">
        <v>8145</v>
      </c>
      <c r="D11" s="41">
        <v>7238</v>
      </c>
      <c r="E11" s="48">
        <f t="shared" si="0"/>
        <v>0.8886433394720687</v>
      </c>
    </row>
    <row r="12" spans="1:5" ht="15">
      <c r="A12" s="39" t="s">
        <v>56</v>
      </c>
      <c r="B12" s="39" t="s">
        <v>57</v>
      </c>
      <c r="C12" s="40">
        <v>1399</v>
      </c>
      <c r="D12" s="41">
        <v>1349</v>
      </c>
      <c r="E12" s="48">
        <f t="shared" si="0"/>
        <v>0.9642601858470335</v>
      </c>
    </row>
    <row r="13" spans="1:5" ht="15">
      <c r="A13" s="37" t="s">
        <v>58</v>
      </c>
      <c r="B13" s="37" t="s">
        <v>59</v>
      </c>
      <c r="C13" s="38">
        <v>7694</v>
      </c>
      <c r="D13" s="51">
        <v>6337</v>
      </c>
      <c r="E13" s="47">
        <f t="shared" si="0"/>
        <v>0.823628801663634</v>
      </c>
    </row>
    <row r="14" spans="1:5" ht="15">
      <c r="A14" s="42" t="s">
        <v>60</v>
      </c>
      <c r="B14" s="42" t="s">
        <v>61</v>
      </c>
      <c r="C14" s="40">
        <v>387</v>
      </c>
      <c r="D14" s="41">
        <v>346</v>
      </c>
      <c r="E14" s="48">
        <f t="shared" si="0"/>
        <v>0.8940568475452196</v>
      </c>
    </row>
    <row r="15" spans="1:5" ht="15">
      <c r="A15" s="42" t="s">
        <v>62</v>
      </c>
      <c r="B15" s="42" t="s">
        <v>63</v>
      </c>
      <c r="C15" s="40">
        <v>371</v>
      </c>
      <c r="D15" s="41">
        <v>320</v>
      </c>
      <c r="E15" s="48">
        <f t="shared" si="0"/>
        <v>0.862533692722372</v>
      </c>
    </row>
    <row r="16" spans="1:5" ht="15">
      <c r="A16" s="42" t="s">
        <v>64</v>
      </c>
      <c r="B16" s="42" t="s">
        <v>65</v>
      </c>
      <c r="C16" s="40">
        <v>1856</v>
      </c>
      <c r="D16" s="41">
        <v>745</v>
      </c>
      <c r="E16" s="48">
        <f t="shared" si="0"/>
        <v>0.4014008620689655</v>
      </c>
    </row>
    <row r="17" spans="1:5" ht="15">
      <c r="A17" s="42" t="s">
        <v>66</v>
      </c>
      <c r="B17" s="42" t="s">
        <v>67</v>
      </c>
      <c r="C17" s="40">
        <v>1304</v>
      </c>
      <c r="D17" s="41">
        <v>1263</v>
      </c>
      <c r="E17" s="48">
        <f t="shared" si="0"/>
        <v>0.968558282208589</v>
      </c>
    </row>
    <row r="18" spans="1:5" ht="15">
      <c r="A18" s="42" t="s">
        <v>68</v>
      </c>
      <c r="B18" s="42" t="s">
        <v>69</v>
      </c>
      <c r="C18" s="40">
        <v>451</v>
      </c>
      <c r="D18" s="41">
        <v>426</v>
      </c>
      <c r="E18" s="48">
        <f t="shared" si="0"/>
        <v>0.9445676274944568</v>
      </c>
    </row>
    <row r="19" spans="1:5" ht="15">
      <c r="A19" s="42" t="s">
        <v>70</v>
      </c>
      <c r="B19" s="42" t="s">
        <v>71</v>
      </c>
      <c r="C19" s="40">
        <v>1684</v>
      </c>
      <c r="D19" s="41">
        <v>1656</v>
      </c>
      <c r="E19" s="48">
        <f t="shared" si="0"/>
        <v>0.9833729216152018</v>
      </c>
    </row>
    <row r="20" spans="1:5" ht="15">
      <c r="A20" s="42" t="s">
        <v>72</v>
      </c>
      <c r="B20" s="42" t="s">
        <v>73</v>
      </c>
      <c r="C20" s="40">
        <v>644</v>
      </c>
      <c r="D20" s="41">
        <v>641</v>
      </c>
      <c r="E20" s="48">
        <f t="shared" si="0"/>
        <v>0.9953416149068323</v>
      </c>
    </row>
    <row r="21" spans="1:5" ht="15">
      <c r="A21" s="42" t="s">
        <v>74</v>
      </c>
      <c r="B21" s="42" t="s">
        <v>75</v>
      </c>
      <c r="C21" s="40">
        <v>105</v>
      </c>
      <c r="D21" s="41">
        <v>102</v>
      </c>
      <c r="E21" s="48">
        <f t="shared" si="0"/>
        <v>0.9714285714285714</v>
      </c>
    </row>
    <row r="22" spans="1:5" ht="15">
      <c r="A22" s="42" t="s">
        <v>76</v>
      </c>
      <c r="B22" s="42" t="s">
        <v>77</v>
      </c>
      <c r="C22" s="40">
        <v>168</v>
      </c>
      <c r="D22" s="41">
        <v>168</v>
      </c>
      <c r="E22" s="48">
        <f t="shared" si="0"/>
        <v>1</v>
      </c>
    </row>
    <row r="23" spans="1:5" ht="15">
      <c r="A23" s="42" t="s">
        <v>78</v>
      </c>
      <c r="B23" s="42" t="s">
        <v>79</v>
      </c>
      <c r="C23" s="40">
        <v>221</v>
      </c>
      <c r="D23" s="41">
        <v>179</v>
      </c>
      <c r="E23" s="48">
        <f t="shared" si="0"/>
        <v>0.8099547511312217</v>
      </c>
    </row>
    <row r="24" spans="1:5" ht="15">
      <c r="A24" s="42" t="s">
        <v>80</v>
      </c>
      <c r="B24" s="42" t="s">
        <v>81</v>
      </c>
      <c r="C24" s="40">
        <v>290</v>
      </c>
      <c r="D24" s="43">
        <v>283</v>
      </c>
      <c r="E24" s="48">
        <f t="shared" si="0"/>
        <v>0.9758620689655172</v>
      </c>
    </row>
    <row r="25" spans="1:5" ht="15">
      <c r="A25" s="42" t="s">
        <v>82</v>
      </c>
      <c r="B25" s="42" t="s">
        <v>83</v>
      </c>
      <c r="C25" s="40">
        <v>213</v>
      </c>
      <c r="D25" s="43">
        <v>208</v>
      </c>
      <c r="E25" s="48">
        <f t="shared" si="0"/>
        <v>0.9765258215962441</v>
      </c>
    </row>
    <row r="28" spans="1:5" ht="15">
      <c r="A28" s="29" t="s">
        <v>36</v>
      </c>
      <c r="B28" s="29" t="s">
        <v>36</v>
      </c>
      <c r="C28" s="52" t="s">
        <v>37</v>
      </c>
      <c r="D28" s="52" t="s">
        <v>84</v>
      </c>
      <c r="E28" s="53" t="s">
        <v>85</v>
      </c>
    </row>
    <row r="29" spans="1:5" ht="15">
      <c r="A29" s="29" t="s">
        <v>27</v>
      </c>
      <c r="B29" s="29" t="s">
        <v>36</v>
      </c>
      <c r="C29" s="33" t="s">
        <v>36</v>
      </c>
      <c r="D29" s="33" t="s">
        <v>86</v>
      </c>
      <c r="E29" s="44"/>
    </row>
    <row r="30" spans="1:5" ht="15">
      <c r="A30" s="54" t="s">
        <v>87</v>
      </c>
      <c r="B30" s="54" t="s">
        <v>39</v>
      </c>
      <c r="C30" s="55">
        <v>23464</v>
      </c>
      <c r="D30" s="56">
        <v>31117.59</v>
      </c>
      <c r="E30" s="59">
        <f>D30/C30</f>
        <v>1.3261843675417662</v>
      </c>
    </row>
    <row r="31" spans="1:5" ht="15">
      <c r="A31" s="37" t="s">
        <v>40</v>
      </c>
      <c r="B31" s="37" t="s">
        <v>41</v>
      </c>
      <c r="C31" s="38">
        <v>5279</v>
      </c>
      <c r="D31" s="57">
        <v>7144.43</v>
      </c>
      <c r="E31" s="60">
        <f aca="true" t="shared" si="1" ref="E31:E52">D31/C31</f>
        <v>1.3533680621329798</v>
      </c>
    </row>
    <row r="32" spans="1:5" ht="15">
      <c r="A32" s="39" t="s">
        <v>42</v>
      </c>
      <c r="B32" s="39" t="s">
        <v>43</v>
      </c>
      <c r="C32" s="40">
        <v>44</v>
      </c>
      <c r="D32" s="58">
        <v>97.01</v>
      </c>
      <c r="E32" s="61">
        <f t="shared" si="1"/>
        <v>2.2047727272727276</v>
      </c>
    </row>
    <row r="33" spans="1:5" ht="15">
      <c r="A33" s="39" t="s">
        <v>44</v>
      </c>
      <c r="B33" s="39" t="s">
        <v>45</v>
      </c>
      <c r="C33" s="40">
        <v>1864</v>
      </c>
      <c r="D33" s="58">
        <v>2300.89</v>
      </c>
      <c r="E33" s="61">
        <f t="shared" si="1"/>
        <v>1.2343830472103003</v>
      </c>
    </row>
    <row r="34" spans="1:5" ht="15">
      <c r="A34" s="39" t="s">
        <v>46</v>
      </c>
      <c r="B34" s="39" t="s">
        <v>47</v>
      </c>
      <c r="C34" s="40">
        <v>3371</v>
      </c>
      <c r="D34" s="58">
        <v>4746.53</v>
      </c>
      <c r="E34" s="61">
        <f t="shared" si="1"/>
        <v>1.4080480569563927</v>
      </c>
    </row>
    <row r="35" spans="1:5" ht="15">
      <c r="A35" s="37" t="s">
        <v>48</v>
      </c>
      <c r="B35" s="37" t="s">
        <v>49</v>
      </c>
      <c r="C35" s="38">
        <v>12463</v>
      </c>
      <c r="D35" s="57">
        <v>17059.95</v>
      </c>
      <c r="E35" s="60">
        <f t="shared" si="1"/>
        <v>1.368847789456792</v>
      </c>
    </row>
    <row r="36" spans="1:5" ht="15">
      <c r="A36" s="39" t="s">
        <v>50</v>
      </c>
      <c r="B36" s="39" t="s">
        <v>51</v>
      </c>
      <c r="C36" s="40">
        <v>2835</v>
      </c>
      <c r="D36" s="58">
        <v>3234.46</v>
      </c>
      <c r="E36" s="61">
        <f t="shared" si="1"/>
        <v>1.1409029982363317</v>
      </c>
    </row>
    <row r="37" spans="1:5" ht="15">
      <c r="A37" s="39" t="s">
        <v>52</v>
      </c>
      <c r="B37" s="39" t="s">
        <v>53</v>
      </c>
      <c r="C37" s="40">
        <v>2844</v>
      </c>
      <c r="D37" s="58">
        <v>3587.28</v>
      </c>
      <c r="E37" s="61">
        <f t="shared" si="1"/>
        <v>1.2613502109704642</v>
      </c>
    </row>
    <row r="38" spans="1:5" ht="15">
      <c r="A38" s="39" t="s">
        <v>54</v>
      </c>
      <c r="B38" s="39" t="s">
        <v>55</v>
      </c>
      <c r="C38" s="40">
        <v>5739</v>
      </c>
      <c r="D38" s="58">
        <v>8456.54</v>
      </c>
      <c r="E38" s="61">
        <f t="shared" si="1"/>
        <v>1.473521519428472</v>
      </c>
    </row>
    <row r="39" spans="1:5" ht="15">
      <c r="A39" s="39" t="s">
        <v>56</v>
      </c>
      <c r="B39" s="39" t="s">
        <v>57</v>
      </c>
      <c r="C39" s="40">
        <v>1045</v>
      </c>
      <c r="D39" s="58">
        <v>1781.67</v>
      </c>
      <c r="E39" s="61">
        <f t="shared" si="1"/>
        <v>1.7049473684210528</v>
      </c>
    </row>
    <row r="40" spans="1:5" ht="15">
      <c r="A40" s="37" t="s">
        <v>58</v>
      </c>
      <c r="B40" s="37" t="s">
        <v>59</v>
      </c>
      <c r="C40" s="38">
        <v>5722</v>
      </c>
      <c r="D40" s="57">
        <v>6913.21</v>
      </c>
      <c r="E40" s="60">
        <f t="shared" si="1"/>
        <v>1.2081807060468368</v>
      </c>
    </row>
    <row r="41" spans="1:5" ht="15">
      <c r="A41" s="42" t="s">
        <v>60</v>
      </c>
      <c r="B41" s="42" t="s">
        <v>61</v>
      </c>
      <c r="C41" s="40">
        <v>270</v>
      </c>
      <c r="D41" s="58">
        <v>354.57</v>
      </c>
      <c r="E41" s="61">
        <f t="shared" si="1"/>
        <v>1.3132222222222223</v>
      </c>
    </row>
    <row r="42" spans="1:5" ht="15">
      <c r="A42" s="42" t="s">
        <v>62</v>
      </c>
      <c r="B42" s="42" t="s">
        <v>63</v>
      </c>
      <c r="C42" s="40">
        <v>287</v>
      </c>
      <c r="D42" s="58">
        <v>342.89</v>
      </c>
      <c r="E42" s="61">
        <f t="shared" si="1"/>
        <v>1.1947386759581882</v>
      </c>
    </row>
    <row r="43" spans="1:5" ht="15">
      <c r="A43" s="42" t="s">
        <v>64</v>
      </c>
      <c r="B43" s="42" t="s">
        <v>65</v>
      </c>
      <c r="C43" s="40">
        <v>1360</v>
      </c>
      <c r="D43" s="58">
        <v>2138.93</v>
      </c>
      <c r="E43" s="61">
        <f t="shared" si="1"/>
        <v>1.5727426470588235</v>
      </c>
    </row>
    <row r="44" spans="1:5" ht="15">
      <c r="A44" s="42" t="s">
        <v>66</v>
      </c>
      <c r="B44" s="42" t="s">
        <v>67</v>
      </c>
      <c r="C44" s="40">
        <v>1022</v>
      </c>
      <c r="D44" s="58">
        <v>774.71</v>
      </c>
      <c r="E44" s="61">
        <f t="shared" si="1"/>
        <v>0.7580332681017613</v>
      </c>
    </row>
    <row r="45" spans="1:5" ht="15">
      <c r="A45" s="42" t="s">
        <v>68</v>
      </c>
      <c r="B45" s="42" t="s">
        <v>69</v>
      </c>
      <c r="C45" s="40">
        <v>334</v>
      </c>
      <c r="D45" s="58">
        <v>402.77</v>
      </c>
      <c r="E45" s="61">
        <f t="shared" si="1"/>
        <v>1.2058982035928143</v>
      </c>
    </row>
    <row r="46" spans="1:5" ht="15">
      <c r="A46" s="42" t="s">
        <v>70</v>
      </c>
      <c r="B46" s="42" t="s">
        <v>71</v>
      </c>
      <c r="C46" s="40">
        <v>1147</v>
      </c>
      <c r="D46" s="58">
        <v>1431.67</v>
      </c>
      <c r="E46" s="61">
        <f t="shared" si="1"/>
        <v>1.2481865736704447</v>
      </c>
    </row>
    <row r="47" spans="1:5" ht="15">
      <c r="A47" s="42" t="s">
        <v>72</v>
      </c>
      <c r="B47" s="42" t="s">
        <v>73</v>
      </c>
      <c r="C47" s="40">
        <v>561</v>
      </c>
      <c r="D47" s="58">
        <v>652.89</v>
      </c>
      <c r="E47" s="61">
        <f t="shared" si="1"/>
        <v>1.1637967914438503</v>
      </c>
    </row>
    <row r="48" spans="1:5" ht="15">
      <c r="A48" s="42" t="s">
        <v>88</v>
      </c>
      <c r="B48" s="42" t="s">
        <v>83</v>
      </c>
      <c r="C48" s="40">
        <v>142</v>
      </c>
      <c r="D48" s="58">
        <v>141.16</v>
      </c>
      <c r="E48" s="61">
        <f t="shared" si="1"/>
        <v>0.9940845070422535</v>
      </c>
    </row>
    <row r="49" spans="1:5" ht="15">
      <c r="A49" s="42" t="s">
        <v>74</v>
      </c>
      <c r="B49" s="42" t="s">
        <v>75</v>
      </c>
      <c r="C49" s="40">
        <v>76</v>
      </c>
      <c r="D49" s="58">
        <v>131.63</v>
      </c>
      <c r="E49" s="61">
        <f t="shared" si="1"/>
        <v>1.7319736842105262</v>
      </c>
    </row>
    <row r="50" spans="1:5" ht="15">
      <c r="A50" s="42" t="s">
        <v>76</v>
      </c>
      <c r="B50" s="42" t="s">
        <v>77</v>
      </c>
      <c r="C50" s="40">
        <v>141</v>
      </c>
      <c r="D50" s="58">
        <v>135.39</v>
      </c>
      <c r="E50" s="61">
        <f t="shared" si="1"/>
        <v>0.9602127659574468</v>
      </c>
    </row>
    <row r="51" spans="1:5" ht="15">
      <c r="A51" s="42" t="s">
        <v>78</v>
      </c>
      <c r="B51" s="42" t="s">
        <v>79</v>
      </c>
      <c r="C51" s="40">
        <v>174</v>
      </c>
      <c r="D51" s="58">
        <v>171.54</v>
      </c>
      <c r="E51" s="61">
        <f t="shared" si="1"/>
        <v>0.9858620689655172</v>
      </c>
    </row>
    <row r="52" spans="1:5" ht="15">
      <c r="A52" s="42" t="s">
        <v>89</v>
      </c>
      <c r="B52" s="42" t="s">
        <v>81</v>
      </c>
      <c r="C52" s="40">
        <v>208</v>
      </c>
      <c r="D52" s="58">
        <v>235.06</v>
      </c>
      <c r="E52" s="61">
        <f t="shared" si="1"/>
        <v>1.1300961538461538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Sirli Joona</cp:lastModifiedBy>
  <dcterms:created xsi:type="dcterms:W3CDTF">2013-04-12T09:04:22Z</dcterms:created>
  <dcterms:modified xsi:type="dcterms:W3CDTF">2017-04-24T13:49:14Z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