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Psühhiaatria\"/>
    </mc:Choice>
  </mc:AlternateContent>
  <xr:revisionPtr revIDLastSave="0" documentId="13_ncr:1_{3C589CC2-84FF-45AE-9AD0-2988094BC5CA}" xr6:coauthVersionLast="43" xr6:coauthVersionMax="45" xr10:uidLastSave="{00000000-0000-0000-0000-000000000000}"/>
  <bookViews>
    <workbookView xWindow="-120" yWindow="-120" windowWidth="29040" windowHeight="15840" tabRatio="768" xr2:uid="{00000000-000D-0000-FFFF-FFFF00000000}"/>
  </bookViews>
  <sheets>
    <sheet name="Kirjeldus" sheetId="7" r:id="rId1"/>
    <sheet name="Aruandesse2018" sheetId="19" r:id="rId2"/>
    <sheet name="Kirjeldus'17" sheetId="20" r:id="rId3"/>
    <sheet name="Aruandesse2017" sheetId="11" r:id="rId4"/>
  </sheet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 localSheetId="1">#REF!</definedName>
    <definedName name="DF_GRID_1_2">#REF!</definedName>
    <definedName name="DF_GRID_1_3" localSheetId="1">#REF!</definedName>
    <definedName name="DF_GRID_1_3">#REF!</definedName>
    <definedName name="DF_GRID_1_4" localSheetId="1">#REF!</definedName>
    <definedName name="DF_GRID_1_4">#REF!</definedName>
    <definedName name="DF_GRID_1_5" localSheetId="1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9" l="1"/>
  <c r="F7" i="19"/>
  <c r="F21" i="19"/>
  <c r="E21" i="19"/>
  <c r="E20" i="19"/>
  <c r="E19" i="19"/>
  <c r="F15" i="19"/>
  <c r="E15" i="19"/>
  <c r="E14" i="19"/>
  <c r="E12" i="19"/>
  <c r="E11" i="19"/>
  <c r="E8" i="19"/>
  <c r="E7" i="19"/>
  <c r="F5" i="19"/>
  <c r="E5" i="19"/>
  <c r="F8" i="19" l="1"/>
  <c r="F19" i="19"/>
  <c r="F11" i="19"/>
  <c r="E23" i="19"/>
  <c r="G5" i="19" s="1"/>
  <c r="E22" i="19"/>
  <c r="L21" i="11"/>
  <c r="K21" i="11"/>
  <c r="F21" i="11"/>
  <c r="E21" i="11"/>
  <c r="G8" i="19" l="1"/>
  <c r="G6" i="19"/>
  <c r="G12" i="19"/>
  <c r="G21" i="19"/>
  <c r="G19" i="19"/>
  <c r="G9" i="19"/>
  <c r="G13" i="19"/>
  <c r="G11" i="19"/>
  <c r="G14" i="19"/>
  <c r="G16" i="19"/>
  <c r="G17" i="19"/>
  <c r="G15" i="19"/>
  <c r="G20" i="19"/>
  <c r="F22" i="19"/>
  <c r="F20" i="19"/>
  <c r="G7" i="19"/>
  <c r="G22" i="19"/>
  <c r="F12" i="19"/>
  <c r="F23" i="19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2" i="11"/>
  <c r="F23" i="11"/>
  <c r="F5" i="11"/>
  <c r="E11" i="11" l="1"/>
  <c r="E18" i="11"/>
  <c r="E6" i="11"/>
  <c r="E9" i="11"/>
  <c r="E14" i="11"/>
  <c r="E16" i="11"/>
  <c r="E5" i="11"/>
  <c r="E7" i="11"/>
  <c r="E10" i="11"/>
  <c r="E13" i="11"/>
  <c r="E15" i="11"/>
  <c r="E17" i="11"/>
  <c r="E19" i="11"/>
  <c r="E22" i="11"/>
  <c r="E12" i="11"/>
  <c r="E20" i="11" l="1"/>
  <c r="E8" i="11"/>
  <c r="E23" i="11" l="1"/>
  <c r="G22" i="11" l="1"/>
  <c r="G21" i="11"/>
  <c r="G12" i="11"/>
  <c r="G7" i="11"/>
  <c r="G15" i="11"/>
  <c r="G16" i="11"/>
  <c r="G8" i="11"/>
  <c r="G11" i="11"/>
  <c r="G19" i="11"/>
  <c r="G20" i="11"/>
  <c r="G5" i="11"/>
  <c r="G9" i="11"/>
  <c r="G13" i="11"/>
  <c r="G17" i="11"/>
  <c r="G6" i="11"/>
  <c r="G10" i="11"/>
  <c r="G14" i="11"/>
  <c r="G18" i="11"/>
</calcChain>
</file>

<file path=xl/sharedStrings.xml><?xml version="1.0" encoding="utf-8"?>
<sst xmlns="http://schemas.openxmlformats.org/spreadsheetml/2006/main" count="76" uniqueCount="40">
  <si>
    <t>Kokku:</t>
  </si>
  <si>
    <t xml:space="preserve">Skisofreenia indikaator 6: Skisofreeniahaigete rehospitaliseerimine psüühilise seisundi olulise halvenemise tõttu 30 päeva jooksul peale eelnevat haiglaravi
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</si>
  <si>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</si>
  <si>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</si>
  <si>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</si>
  <si>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</si>
  <si>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</si>
  <si>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</si>
  <si>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</si>
  <si>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</si>
  <si>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Põhja-Eesti Regionaalhaigla</t>
  </si>
  <si>
    <t>Tallinna Lastehaigla</t>
  </si>
  <si>
    <t>Tartu Ülikooli Kliinikum</t>
  </si>
  <si>
    <t>Ida-Tallinna Keskhaigla</t>
  </si>
  <si>
    <t>Ida-Viru Keskhaigla</t>
  </si>
  <si>
    <t>Pärnu Haigla</t>
  </si>
  <si>
    <t>Hiiumaa Haigla</t>
  </si>
  <si>
    <t>Kuressaare Haigla</t>
  </si>
  <si>
    <t>Lõuna-Eesti Haigla</t>
  </si>
  <si>
    <t>Läänemaa Haigla</t>
  </si>
  <si>
    <t>Raplamaa Haigla</t>
  </si>
  <si>
    <t>Valga Haigla</t>
  </si>
  <si>
    <t>Viljandi Haigla</t>
  </si>
  <si>
    <t>2017.a statsionaarsete patsientide arv aasta esimese raviarvega haigla järgi</t>
  </si>
  <si>
    <t>2017.a patsientide arv, kes on rehospitaliseeritud (≥1 korda aastas) 30 päeva jooksul peale eelmist haiglaravi</t>
  </si>
  <si>
    <t>2017.a patsientide osakaal, kes on rehospitaliseeritud (≥1 korda aastas) 30 päeva jooksul peale eelmist haiglaravi, osakaal</t>
  </si>
  <si>
    <t>HVA välised</t>
  </si>
  <si>
    <t>HVA välised teenuseosutajad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</si>
  <si>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</si>
  <si>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</si>
  <si>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</si>
  <si>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</si>
  <si>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</si>
  <si>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Ahtme Haigla</t>
  </si>
  <si>
    <t>2018.a statsionaarsete patsientide arv aasta esimese raviarvega haigla järgi</t>
  </si>
  <si>
    <t>2018.a patsientide arv, kes on rehospitaliseeritud (≥1 korda aastas) 30 päeva jooksul peale eelmist haiglaravi</t>
  </si>
  <si>
    <t>2018.a patsientide osakaal, kes on rehospitaliseeritud (≥1 korda aastas) 30 päeva jooksul peale eelmist haiglaravi, osakaal</t>
  </si>
  <si>
    <t>HVA välised
teenuseosutajad</t>
  </si>
  <si>
    <t>95% UV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</si>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</sst>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80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28" fillId="0" borderId="0" applyFont="0" applyFill="0" applyBorder="0" applyAlignment="0" applyProtection="0"/>
    <xf numFmtId="0" fontId="34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30" fillId="0" borderId="12" xfId="0" applyFont="1" applyBorder="1" applyAlignment="1">
      <alignment horizontal="center" vertical="center" wrapText="1"/>
    </xf>
    <xf numFmtId="9" fontId="28" fillId="0" borderId="12" xfId="160" applyFont="1" applyBorder="1" applyAlignment="1"/>
    <xf numFmtId="0" fontId="30" fillId="0" borderId="12" xfId="0" applyFont="1" applyBorder="1" applyAlignment="1">
      <alignment horizontal="left" vertical="center"/>
    </xf>
    <xf numFmtId="3" fontId="0" fillId="0" borderId="12" xfId="0" applyNumberFormat="1" applyFont="1" applyBorder="1" applyAlignment="1">
      <alignment wrapText="1"/>
    </xf>
    <xf numFmtId="0" fontId="30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wrapText="1"/>
    </xf>
    <xf numFmtId="9" fontId="2" fillId="0" borderId="12" xfId="160" applyFont="1" applyBorder="1" applyAlignment="1"/>
    <xf numFmtId="0" fontId="30" fillId="0" borderId="17" xfId="0" applyFont="1" applyBorder="1"/>
    <xf numFmtId="3" fontId="30" fillId="0" borderId="12" xfId="0" applyNumberFormat="1" applyFont="1" applyBorder="1" applyAlignment="1">
      <alignment wrapText="1"/>
    </xf>
    <xf numFmtId="9" fontId="30" fillId="0" borderId="12" xfId="160" applyFont="1" applyBorder="1" applyAlignment="1"/>
    <xf numFmtId="0" fontId="30" fillId="0" borderId="12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2" xfId="0" applyFont="1" applyBorder="1"/>
    <xf numFmtId="3" fontId="30" fillId="0" borderId="12" xfId="0" applyNumberFormat="1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9" fontId="28" fillId="0" borderId="12" xfId="160" applyFont="1" applyBorder="1" applyAlignment="1">
      <alignment horizontal="right"/>
    </xf>
    <xf numFmtId="9" fontId="32" fillId="0" borderId="12" xfId="160" applyFont="1" applyBorder="1" applyAlignment="1">
      <alignment horizontal="right"/>
    </xf>
    <xf numFmtId="0" fontId="0" fillId="0" borderId="12" xfId="0" applyFont="1" applyBorder="1" applyAlignment="1">
      <alignment horizontal="left" vertical="center"/>
    </xf>
    <xf numFmtId="3" fontId="32" fillId="0" borderId="12" xfId="0" applyNumberFormat="1" applyFont="1" applyBorder="1" applyAlignment="1">
      <alignment wrapText="1"/>
    </xf>
    <xf numFmtId="165" fontId="31" fillId="0" borderId="0" xfId="0" applyNumberFormat="1" applyFont="1" applyFill="1"/>
    <xf numFmtId="164" fontId="31" fillId="0" borderId="0" xfId="0" applyNumberFormat="1" applyFont="1" applyFill="1"/>
    <xf numFmtId="9" fontId="31" fillId="0" borderId="0" xfId="0" applyNumberFormat="1" applyFont="1" applyFill="1"/>
    <xf numFmtId="0" fontId="31" fillId="0" borderId="0" xfId="0" applyFont="1" applyFill="1" applyBorder="1" applyAlignment="1">
      <alignment horizontal="center" wrapText="1"/>
    </xf>
    <xf numFmtId="0" fontId="33" fillId="0" borderId="0" xfId="0" applyFont="1" applyFill="1"/>
    <xf numFmtId="0" fontId="0" fillId="0" borderId="0" xfId="0" applyFill="1"/>
    <xf numFmtId="9" fontId="32" fillId="0" borderId="12" xfId="160" applyFont="1" applyBorder="1" applyAlignment="1"/>
    <xf numFmtId="0" fontId="3" fillId="0" borderId="0" xfId="0" applyFont="1"/>
    <xf numFmtId="0" fontId="29" fillId="0" borderId="0" xfId="0" applyFont="1" applyAlignment="1">
      <alignment horizontal="left" vertical="top" wrapText="1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49" fontId="2" fillId="0" borderId="12" xfId="160" applyNumberFormat="1" applyFont="1" applyBorder="1" applyAlignment="1">
      <alignment horizontal="right"/>
    </xf>
  </cellXfs>
  <cellStyles count="18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77" xr:uid="{00000000-0005-0000-0000-000009000000}"/>
    <cellStyle name="Accent1 17" xfId="179" xr:uid="{00000000-0005-0000-0000-00000A000000}"/>
    <cellStyle name="Accent1 2" xfId="2" xr:uid="{00000000-0005-0000-0000-00000B000000}"/>
    <cellStyle name="Accent1 3" xfId="86" xr:uid="{00000000-0005-0000-0000-00000C000000}"/>
    <cellStyle name="Accent1 4" xfId="97" xr:uid="{00000000-0005-0000-0000-00000D000000}"/>
    <cellStyle name="Accent1 5" xfId="99" xr:uid="{00000000-0005-0000-0000-00000E000000}"/>
    <cellStyle name="Accent1 6" xfId="110" xr:uid="{00000000-0005-0000-0000-00000F000000}"/>
    <cellStyle name="Accent1 7" xfId="111" xr:uid="{00000000-0005-0000-0000-000010000000}"/>
    <cellStyle name="Accent1 8" xfId="122" xr:uid="{00000000-0005-0000-0000-000011000000}"/>
    <cellStyle name="Accent1 9" xfId="124" xr:uid="{00000000-0005-0000-0000-000012000000}"/>
    <cellStyle name="Accent2 - 20%" xfId="7" xr:uid="{00000000-0005-0000-0000-000013000000}"/>
    <cellStyle name="Accent2 - 40%" xfId="8" xr:uid="{00000000-0005-0000-0000-000014000000}"/>
    <cellStyle name="Accent2 - 60%" xfId="9" xr:uid="{00000000-0005-0000-0000-000015000000}"/>
    <cellStyle name="Accent2 10" xfId="134" xr:uid="{00000000-0005-0000-0000-000016000000}"/>
    <cellStyle name="Accent2 11" xfId="137" xr:uid="{00000000-0005-0000-0000-000017000000}"/>
    <cellStyle name="Accent2 12" xfId="146" xr:uid="{00000000-0005-0000-0000-000018000000}"/>
    <cellStyle name="Accent2 13" xfId="149" xr:uid="{00000000-0005-0000-0000-000019000000}"/>
    <cellStyle name="Accent2 14" xfId="158" xr:uid="{00000000-0005-0000-0000-00001A000000}"/>
    <cellStyle name="Accent2 15" xfId="164" xr:uid="{00000000-0005-0000-0000-00001B000000}"/>
    <cellStyle name="Accent2 16" xfId="176" xr:uid="{00000000-0005-0000-0000-00001C000000}"/>
    <cellStyle name="Accent2 17" xfId="178" xr:uid="{00000000-0005-0000-0000-00001D000000}"/>
    <cellStyle name="Accent2 2" xfId="6" xr:uid="{00000000-0005-0000-0000-00001E000000}"/>
    <cellStyle name="Accent2 3" xfId="87" xr:uid="{00000000-0005-0000-0000-00001F000000}"/>
    <cellStyle name="Accent2 4" xfId="96" xr:uid="{00000000-0005-0000-0000-000020000000}"/>
    <cellStyle name="Accent2 5" xfId="100" xr:uid="{00000000-0005-0000-0000-000021000000}"/>
    <cellStyle name="Accent2 6" xfId="109" xr:uid="{00000000-0005-0000-0000-000022000000}"/>
    <cellStyle name="Accent2 7" xfId="112" xr:uid="{00000000-0005-0000-0000-000023000000}"/>
    <cellStyle name="Accent2 8" xfId="121" xr:uid="{00000000-0005-0000-0000-000024000000}"/>
    <cellStyle name="Accent2 9" xfId="125" xr:uid="{00000000-0005-0000-0000-000025000000}"/>
    <cellStyle name="Accent3 - 20%" xfId="11" xr:uid="{00000000-0005-0000-0000-000026000000}"/>
    <cellStyle name="Accent3 - 40%" xfId="12" xr:uid="{00000000-0005-0000-0000-000027000000}"/>
    <cellStyle name="Accent3 - 60%" xfId="13" xr:uid="{00000000-0005-0000-0000-000028000000}"/>
    <cellStyle name="Accent3 10" xfId="133" xr:uid="{00000000-0005-0000-0000-000029000000}"/>
    <cellStyle name="Accent3 11" xfId="138" xr:uid="{00000000-0005-0000-0000-00002A000000}"/>
    <cellStyle name="Accent3 12" xfId="145" xr:uid="{00000000-0005-0000-0000-00002B000000}"/>
    <cellStyle name="Accent3 13" xfId="150" xr:uid="{00000000-0005-0000-0000-00002C000000}"/>
    <cellStyle name="Accent3 14" xfId="157" xr:uid="{00000000-0005-0000-0000-00002D000000}"/>
    <cellStyle name="Accent3 15" xfId="165" xr:uid="{00000000-0005-0000-0000-00002E000000}"/>
    <cellStyle name="Accent3 16" xfId="175" xr:uid="{00000000-0005-0000-0000-00002F000000}"/>
    <cellStyle name="Accent3 17" xfId="163" xr:uid="{00000000-0005-0000-0000-000030000000}"/>
    <cellStyle name="Accent3 2" xfId="10" xr:uid="{00000000-0005-0000-0000-000031000000}"/>
    <cellStyle name="Accent3 3" xfId="88" xr:uid="{00000000-0005-0000-0000-000032000000}"/>
    <cellStyle name="Accent3 4" xfId="95" xr:uid="{00000000-0005-0000-0000-000033000000}"/>
    <cellStyle name="Accent3 5" xfId="101" xr:uid="{00000000-0005-0000-0000-000034000000}"/>
    <cellStyle name="Accent3 6" xfId="108" xr:uid="{00000000-0005-0000-0000-000035000000}"/>
    <cellStyle name="Accent3 7" xfId="113" xr:uid="{00000000-0005-0000-0000-000036000000}"/>
    <cellStyle name="Accent3 8" xfId="120" xr:uid="{00000000-0005-0000-0000-000037000000}"/>
    <cellStyle name="Accent3 9" xfId="126" xr:uid="{00000000-0005-0000-0000-000038000000}"/>
    <cellStyle name="Accent4 - 20%" xfId="15" xr:uid="{00000000-0005-0000-0000-000039000000}"/>
    <cellStyle name="Accent4 - 40%" xfId="16" xr:uid="{00000000-0005-0000-0000-00003A000000}"/>
    <cellStyle name="Accent4 - 60%" xfId="17" xr:uid="{00000000-0005-0000-0000-00003B000000}"/>
    <cellStyle name="Accent4 10" xfId="132" xr:uid="{00000000-0005-0000-0000-00003C000000}"/>
    <cellStyle name="Accent4 11" xfId="139" xr:uid="{00000000-0005-0000-0000-00003D000000}"/>
    <cellStyle name="Accent4 12" xfId="144" xr:uid="{00000000-0005-0000-0000-00003E000000}"/>
    <cellStyle name="Accent4 13" xfId="151" xr:uid="{00000000-0005-0000-0000-00003F000000}"/>
    <cellStyle name="Accent4 14" xfId="156" xr:uid="{00000000-0005-0000-0000-000040000000}"/>
    <cellStyle name="Accent4 15" xfId="167" xr:uid="{00000000-0005-0000-0000-000041000000}"/>
    <cellStyle name="Accent4 16" xfId="174" xr:uid="{00000000-0005-0000-0000-000042000000}"/>
    <cellStyle name="Accent4 17" xfId="166" xr:uid="{00000000-0005-0000-0000-000043000000}"/>
    <cellStyle name="Accent4 2" xfId="14" xr:uid="{00000000-0005-0000-0000-000044000000}"/>
    <cellStyle name="Accent4 3" xfId="89" xr:uid="{00000000-0005-0000-0000-000045000000}"/>
    <cellStyle name="Accent4 4" xfId="94" xr:uid="{00000000-0005-0000-0000-000046000000}"/>
    <cellStyle name="Accent4 5" xfId="102" xr:uid="{00000000-0005-0000-0000-000047000000}"/>
    <cellStyle name="Accent4 6" xfId="107" xr:uid="{00000000-0005-0000-0000-000048000000}"/>
    <cellStyle name="Accent4 7" xfId="114" xr:uid="{00000000-0005-0000-0000-000049000000}"/>
    <cellStyle name="Accent4 8" xfId="119" xr:uid="{00000000-0005-0000-0000-00004A000000}"/>
    <cellStyle name="Accent4 9" xfId="127" xr:uid="{00000000-0005-0000-0000-00004B000000}"/>
    <cellStyle name="Accent5 - 20%" xfId="19" xr:uid="{00000000-0005-0000-0000-00004C000000}"/>
    <cellStyle name="Accent5 - 40%" xfId="20" xr:uid="{00000000-0005-0000-0000-00004D000000}"/>
    <cellStyle name="Accent5 - 60%" xfId="21" xr:uid="{00000000-0005-0000-0000-00004E000000}"/>
    <cellStyle name="Accent5 10" xfId="131" xr:uid="{00000000-0005-0000-0000-00004F000000}"/>
    <cellStyle name="Accent5 11" xfId="140" xr:uid="{00000000-0005-0000-0000-000050000000}"/>
    <cellStyle name="Accent5 12" xfId="143" xr:uid="{00000000-0005-0000-0000-000051000000}"/>
    <cellStyle name="Accent5 13" xfId="152" xr:uid="{00000000-0005-0000-0000-000052000000}"/>
    <cellStyle name="Accent5 14" xfId="155" xr:uid="{00000000-0005-0000-0000-000053000000}"/>
    <cellStyle name="Accent5 15" xfId="169" xr:uid="{00000000-0005-0000-0000-000054000000}"/>
    <cellStyle name="Accent5 16" xfId="173" xr:uid="{00000000-0005-0000-0000-000055000000}"/>
    <cellStyle name="Accent5 17" xfId="168" xr:uid="{00000000-0005-0000-0000-000056000000}"/>
    <cellStyle name="Accent5 2" xfId="18" xr:uid="{00000000-0005-0000-0000-000057000000}"/>
    <cellStyle name="Accent5 3" xfId="90" xr:uid="{00000000-0005-0000-0000-000058000000}"/>
    <cellStyle name="Accent5 4" xfId="93" xr:uid="{00000000-0005-0000-0000-000059000000}"/>
    <cellStyle name="Accent5 5" xfId="103" xr:uid="{00000000-0005-0000-0000-00005A000000}"/>
    <cellStyle name="Accent5 6" xfId="106" xr:uid="{00000000-0005-0000-0000-00005B000000}"/>
    <cellStyle name="Accent5 7" xfId="115" xr:uid="{00000000-0005-0000-0000-00005C000000}"/>
    <cellStyle name="Accent5 8" xfId="118" xr:uid="{00000000-0005-0000-0000-00005D000000}"/>
    <cellStyle name="Accent5 9" xfId="128" xr:uid="{00000000-0005-0000-0000-00005E000000}"/>
    <cellStyle name="Accent6 - 20%" xfId="23" xr:uid="{00000000-0005-0000-0000-00005F000000}"/>
    <cellStyle name="Accent6 - 40%" xfId="24" xr:uid="{00000000-0005-0000-0000-000060000000}"/>
    <cellStyle name="Accent6 - 60%" xfId="25" xr:uid="{00000000-0005-0000-0000-000061000000}"/>
    <cellStyle name="Accent6 10" xfId="130" xr:uid="{00000000-0005-0000-0000-000062000000}"/>
    <cellStyle name="Accent6 11" xfId="141" xr:uid="{00000000-0005-0000-0000-000063000000}"/>
    <cellStyle name="Accent6 12" xfId="142" xr:uid="{00000000-0005-0000-0000-000064000000}"/>
    <cellStyle name="Accent6 13" xfId="153" xr:uid="{00000000-0005-0000-0000-000065000000}"/>
    <cellStyle name="Accent6 14" xfId="154" xr:uid="{00000000-0005-0000-0000-000066000000}"/>
    <cellStyle name="Accent6 15" xfId="171" xr:uid="{00000000-0005-0000-0000-000067000000}"/>
    <cellStyle name="Accent6 16" xfId="172" xr:uid="{00000000-0005-0000-0000-000068000000}"/>
    <cellStyle name="Accent6 17" xfId="170" xr:uid="{00000000-0005-0000-0000-000069000000}"/>
    <cellStyle name="Accent6 2" xfId="22" xr:uid="{00000000-0005-0000-0000-00006A000000}"/>
    <cellStyle name="Accent6 3" xfId="91" xr:uid="{00000000-0005-0000-0000-00006B000000}"/>
    <cellStyle name="Accent6 4" xfId="92" xr:uid="{00000000-0005-0000-0000-00006C000000}"/>
    <cellStyle name="Accent6 5" xfId="104" xr:uid="{00000000-0005-0000-0000-00006D000000}"/>
    <cellStyle name="Accent6 6" xfId="105" xr:uid="{00000000-0005-0000-0000-00006E000000}"/>
    <cellStyle name="Accent6 7" xfId="116" xr:uid="{00000000-0005-0000-0000-00006F000000}"/>
    <cellStyle name="Accent6 8" xfId="117" xr:uid="{00000000-0005-0000-0000-000070000000}"/>
    <cellStyle name="Accent6 9" xfId="129" xr:uid="{00000000-0005-0000-0000-000071000000}"/>
    <cellStyle name="Bad 2" xfId="26" xr:uid="{00000000-0005-0000-0000-000072000000}"/>
    <cellStyle name="Calculation 2" xfId="27" xr:uid="{00000000-0005-0000-0000-000073000000}"/>
    <cellStyle name="Check Cell 2" xfId="28" xr:uid="{00000000-0005-0000-0000-000074000000}"/>
    <cellStyle name="Emphasis 1" xfId="29" xr:uid="{00000000-0005-0000-0000-000075000000}"/>
    <cellStyle name="Emphasis 2" xfId="30" xr:uid="{00000000-0005-0000-0000-000076000000}"/>
    <cellStyle name="Emphasis 3" xfId="31" xr:uid="{00000000-0005-0000-0000-000077000000}"/>
    <cellStyle name="Good 2" xfId="32" xr:uid="{00000000-0005-0000-0000-000078000000}"/>
    <cellStyle name="Heading 1 2" xfId="33" xr:uid="{00000000-0005-0000-0000-000079000000}"/>
    <cellStyle name="Heading 2 2" xfId="34" xr:uid="{00000000-0005-0000-0000-00007A000000}"/>
    <cellStyle name="Heading 3 2" xfId="35" xr:uid="{00000000-0005-0000-0000-00007B000000}"/>
    <cellStyle name="Heading 4 2" xfId="36" xr:uid="{00000000-0005-0000-0000-00007C000000}"/>
    <cellStyle name="Input 2" xfId="37" xr:uid="{00000000-0005-0000-0000-00007D000000}"/>
    <cellStyle name="Linked Cell 2" xfId="38" xr:uid="{00000000-0005-0000-0000-00007E000000}"/>
    <cellStyle name="Neutral 2" xfId="39" xr:uid="{00000000-0005-0000-0000-00007F000000}"/>
    <cellStyle name="Normal" xfId="0" builtinId="0"/>
    <cellStyle name="Normal 2" xfId="1" xr:uid="{00000000-0005-0000-0000-000081000000}"/>
    <cellStyle name="Normal 3" xfId="98" xr:uid="{00000000-0005-0000-0000-000082000000}"/>
    <cellStyle name="Normal 4" xfId="123" xr:uid="{00000000-0005-0000-0000-000083000000}"/>
    <cellStyle name="Normal 5" xfId="161" xr:uid="{00000000-0005-0000-0000-000084000000}"/>
    <cellStyle name="Note 2" xfId="40" xr:uid="{00000000-0005-0000-0000-000085000000}"/>
    <cellStyle name="Output 2" xfId="41" xr:uid="{00000000-0005-0000-0000-000086000000}"/>
    <cellStyle name="Percent" xfId="160" builtinId="5"/>
    <cellStyle name="SAPBEXaggData" xfId="42" xr:uid="{00000000-0005-0000-0000-000088000000}"/>
    <cellStyle name="SAPBEXaggDataEmph" xfId="43" xr:uid="{00000000-0005-0000-0000-000089000000}"/>
    <cellStyle name="SAPBEXaggItem" xfId="44" xr:uid="{00000000-0005-0000-0000-00008A000000}"/>
    <cellStyle name="SAPBEXaggItemX" xfId="45" xr:uid="{00000000-0005-0000-0000-00008B000000}"/>
    <cellStyle name="SAPBEXchaText" xfId="46" xr:uid="{00000000-0005-0000-0000-00008C000000}"/>
    <cellStyle name="SAPBEXexcBad7" xfId="47" xr:uid="{00000000-0005-0000-0000-00008D000000}"/>
    <cellStyle name="SAPBEXexcBad8" xfId="48" xr:uid="{00000000-0005-0000-0000-00008E000000}"/>
    <cellStyle name="SAPBEXexcBad9" xfId="49" xr:uid="{00000000-0005-0000-0000-00008F000000}"/>
    <cellStyle name="SAPBEXexcCritical4" xfId="50" xr:uid="{00000000-0005-0000-0000-000090000000}"/>
    <cellStyle name="SAPBEXexcCritical5" xfId="51" xr:uid="{00000000-0005-0000-0000-000091000000}"/>
    <cellStyle name="SAPBEXexcCritical6" xfId="52" xr:uid="{00000000-0005-0000-0000-000092000000}"/>
    <cellStyle name="SAPBEXexcGood1" xfId="53" xr:uid="{00000000-0005-0000-0000-000093000000}"/>
    <cellStyle name="SAPBEXexcGood2" xfId="54" xr:uid="{00000000-0005-0000-0000-000094000000}"/>
    <cellStyle name="SAPBEXexcGood3" xfId="55" xr:uid="{00000000-0005-0000-0000-000095000000}"/>
    <cellStyle name="SAPBEXfilterDrill" xfId="56" xr:uid="{00000000-0005-0000-0000-000096000000}"/>
    <cellStyle name="SAPBEXfilterItem" xfId="57" xr:uid="{00000000-0005-0000-0000-000097000000}"/>
    <cellStyle name="SAPBEXfilterText" xfId="58" xr:uid="{00000000-0005-0000-0000-000098000000}"/>
    <cellStyle name="SAPBEXformats" xfId="59" xr:uid="{00000000-0005-0000-0000-000099000000}"/>
    <cellStyle name="SAPBEXheaderItem" xfId="60" xr:uid="{00000000-0005-0000-0000-00009A000000}"/>
    <cellStyle name="SAPBEXheaderText" xfId="61" xr:uid="{00000000-0005-0000-0000-00009B000000}"/>
    <cellStyle name="SAPBEXHLevel0" xfId="62" xr:uid="{00000000-0005-0000-0000-00009C000000}"/>
    <cellStyle name="SAPBEXHLevel0X" xfId="63" xr:uid="{00000000-0005-0000-0000-00009D000000}"/>
    <cellStyle name="SAPBEXHLevel1" xfId="64" xr:uid="{00000000-0005-0000-0000-00009E000000}"/>
    <cellStyle name="SAPBEXHLevel1X" xfId="65" xr:uid="{00000000-0005-0000-0000-00009F000000}"/>
    <cellStyle name="SAPBEXHLevel2" xfId="66" xr:uid="{00000000-0005-0000-0000-0000A0000000}"/>
    <cellStyle name="SAPBEXHLevel2X" xfId="67" xr:uid="{00000000-0005-0000-0000-0000A1000000}"/>
    <cellStyle name="SAPBEXHLevel3" xfId="68" xr:uid="{00000000-0005-0000-0000-0000A2000000}"/>
    <cellStyle name="SAPBEXHLevel3X" xfId="69" xr:uid="{00000000-0005-0000-0000-0000A3000000}"/>
    <cellStyle name="SAPBEXinputData" xfId="70" xr:uid="{00000000-0005-0000-0000-0000A4000000}"/>
    <cellStyle name="SAPBEXItemHeader" xfId="71" xr:uid="{00000000-0005-0000-0000-0000A5000000}"/>
    <cellStyle name="SAPBEXresData" xfId="72" xr:uid="{00000000-0005-0000-0000-0000A6000000}"/>
    <cellStyle name="SAPBEXresDataEmph" xfId="73" xr:uid="{00000000-0005-0000-0000-0000A7000000}"/>
    <cellStyle name="SAPBEXresItem" xfId="74" xr:uid="{00000000-0005-0000-0000-0000A8000000}"/>
    <cellStyle name="SAPBEXresItemX" xfId="75" xr:uid="{00000000-0005-0000-0000-0000A9000000}"/>
    <cellStyle name="SAPBEXstdData" xfId="76" xr:uid="{00000000-0005-0000-0000-0000AA000000}"/>
    <cellStyle name="SAPBEXstdDataEmph" xfId="77" xr:uid="{00000000-0005-0000-0000-0000AB000000}"/>
    <cellStyle name="SAPBEXstdItem" xfId="78" xr:uid="{00000000-0005-0000-0000-0000AC000000}"/>
    <cellStyle name="SAPBEXstdItemX" xfId="79" xr:uid="{00000000-0005-0000-0000-0000AD000000}"/>
    <cellStyle name="SAPBEXtitle" xfId="80" xr:uid="{00000000-0005-0000-0000-0000AE000000}"/>
    <cellStyle name="SAPBEXunassignedItem" xfId="81" xr:uid="{00000000-0005-0000-0000-0000AF000000}"/>
    <cellStyle name="SAPBEXundefined" xfId="82" xr:uid="{00000000-0005-0000-0000-0000B0000000}"/>
    <cellStyle name="Sheet Title" xfId="83" xr:uid="{00000000-0005-0000-0000-0000B1000000}"/>
    <cellStyle name="Total 2" xfId="84" xr:uid="{00000000-0005-0000-0000-0000B2000000}"/>
    <cellStyle name="Warning Text 2" xfId="85" xr:uid="{00000000-0005-0000-0000-0000B3000000}"/>
  </cellStyles>
  <dxfs count="0"/>
  <tableStyles count="0" defaultTableStyle="TableStyleMedium9" defaultPivotStyle="PivotStyleLight16"/>
  <colors>
    <mruColors>
      <color rgb="FF62BB46"/>
      <color rgb="FFCBDB2A"/>
      <color rgb="FFFF33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5523970520633E-2"/>
          <c:y val="3.7128764844988428E-2"/>
          <c:w val="0.91613772854664355"/>
          <c:h val="0.43056781268678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Aruandesse2018!$E$4</c:f>
              <c:strCache>
                <c:ptCount val="1"/>
                <c:pt idx="0">
                  <c:v>2018.a patsientide osakaal, kes on rehospitaliseeritud (≥1 korda aastas) 30 päeva jooksul peale eelmist haiglaravi,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E4-4AA7-BCFE-CDABB00AC469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E4-4AA7-BCFE-CDABB00AC469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E4-4AA7-BCFE-CDABB00AC469}"/>
              </c:ext>
            </c:extLst>
          </c:dPt>
          <c:dPt>
            <c:idx val="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E4-4AA7-BCFE-CDABB00AC46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Aruandesse2018!$L$5:$L$22</c15:sqref>
                    </c15:fullRef>
                  </c:ext>
                </c:extLst>
                <c:f>(Aruandesse2018!$L$5,Aruandesse2018!$L$7:$L$8,Aruandesse2018!$L$11:$L$12,Aruandesse2018!$L$14,Aruandesse2018!$L$19:$L$21)</c:f>
                <c:numCache>
                  <c:formatCode>General</c:formatCode>
                  <c:ptCount val="9"/>
                  <c:pt idx="0">
                    <c:v>2.6593479214563481E-2</c:v>
                  </c:pt>
                  <c:pt idx="1">
                    <c:v>4.8381910110213644E-2</c:v>
                  </c:pt>
                  <c:pt idx="2">
                    <c:v>2.288430605130895E-2</c:v>
                  </c:pt>
                  <c:pt idx="3">
                    <c:v>8.419937353322976E-2</c:v>
                  </c:pt>
                  <c:pt idx="4">
                    <c:v>8.4970722334959073E-2</c:v>
                  </c:pt>
                  <c:pt idx="5">
                    <c:v>0.12168233072731598</c:v>
                  </c:pt>
                  <c:pt idx="6">
                    <c:v>8.0259606112498605E-2</c:v>
                  </c:pt>
                  <c:pt idx="7">
                    <c:v>5.5366314341973782E-2</c:v>
                  </c:pt>
                  <c:pt idx="8">
                    <c:v>5.5266647895725801E-2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Aruandesse2018!$K$5:$K$22</c15:sqref>
                    </c15:fullRef>
                  </c:ext>
                </c:extLst>
                <c:f>(Aruandesse2018!$K$5,Aruandesse2018!$K$7:$K$8,Aruandesse2018!$K$11:$K$12,Aruandesse2018!$K$14,Aruandesse2018!$K$19:$K$21)</c:f>
                <c:numCache>
                  <c:formatCode>General</c:formatCode>
                  <c:ptCount val="9"/>
                  <c:pt idx="0">
                    <c:v>2.3099534688319337E-2</c:v>
                  </c:pt>
                  <c:pt idx="1">
                    <c:v>3.8822099244059119E-2</c:v>
                  </c:pt>
                  <c:pt idx="2">
                    <c:v>2.0326433418999368E-2</c:v>
                  </c:pt>
                  <c:pt idx="3">
                    <c:v>4.7865248485359939E-2</c:v>
                  </c:pt>
                  <c:pt idx="4">
                    <c:v>5.0328746992625004E-2</c:v>
                  </c:pt>
                  <c:pt idx="5">
                    <c:v>6.1364116394018058E-2</c:v>
                  </c:pt>
                  <c:pt idx="6">
                    <c:v>6.8115285686614457E-2</c:v>
                  </c:pt>
                  <c:pt idx="7">
                    <c:v>4.7149119331335004E-2</c:v>
                  </c:pt>
                  <c:pt idx="8">
                    <c:v>4.2712632788437441E-2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Aruandesse2018!$A$5:$B$22</c15:sqref>
                  </c15:fullRef>
                </c:ext>
              </c:extLst>
              <c:f>(Aruandesse2018!$A$5:$B$5,Aruandesse2018!$A$7:$B$8,Aruandesse2018!$A$11:$B$12,Aruandesse2018!$A$14:$B$14,Aruandesse2018!$A$19:$B$21)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Aruandesse2018!$E$5:$E$22</c15:sqref>
                  </c15:fullRef>
                </c:ext>
              </c:extLst>
              <c:f>(Aruandesse2018!$E$5,Aruandesse2018!$E$7:$E$8,Aruandesse2018!$E$11:$E$12,Aruandesse2018!$E$14,Aruandesse2018!$E$19:$E$21)</c:f>
              <c:numCache>
                <c:formatCode>@</c:formatCode>
                <c:ptCount val="9"/>
                <c:pt idx="0" formatCode="0%">
                  <c:v>0.13570487483530963</c:v>
                </c:pt>
                <c:pt idx="1" formatCode="0%">
                  <c:v>0.14122137404580154</c:v>
                </c:pt>
                <c:pt idx="2" formatCode="0%">
                  <c:v>0.13685239491691104</c:v>
                </c:pt>
                <c:pt idx="3" formatCode="0%">
                  <c:v>5.2083333333333336E-2</c:v>
                </c:pt>
                <c:pt idx="4" formatCode="0%">
                  <c:v>5.1546391752577317E-2</c:v>
                </c:pt>
                <c:pt idx="5" formatCode="0%">
                  <c:v>9.0909090909090912E-2</c:v>
                </c:pt>
                <c:pt idx="6" formatCode="0%">
                  <c:v>0.25</c:v>
                </c:pt>
                <c:pt idx="7" formatCode="0%">
                  <c:v>0.17716535433070865</c:v>
                </c:pt>
                <c:pt idx="8" formatCode="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E4-4AA7-BCFE-CDABB00A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Aruandesse2018!$A$5:$B$22</c15:sqref>
                  </c15:fullRef>
                </c:ext>
              </c:extLst>
              <c:f>(Aruandesse2018!$A$5:$B$5,Aruandesse2018!$A$7:$B$8,Aruandesse2018!$A$11:$B$12,Aruandesse2018!$A$14:$B$14,Aruandesse2018!$A$19:$B$21)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Aruandesse2018!$G$5:$G$22</c15:sqref>
                  </c15:fullRef>
                </c:ext>
              </c:extLst>
              <c:f>(Aruandesse2018!$G$5,Aruandesse2018!$G$7:$G$8,Aruandesse2018!$G$11:$G$12,Aruandesse2018!$G$14,Aruandesse2018!$G$19:$G$21)</c:f>
              <c:numCache>
                <c:formatCode>0%</c:formatCode>
                <c:ptCount val="9"/>
                <c:pt idx="0">
                  <c:v>0.14032869785082175</c:v>
                </c:pt>
                <c:pt idx="1">
                  <c:v>0.14032869785082175</c:v>
                </c:pt>
                <c:pt idx="2">
                  <c:v>0.14032869785082175</c:v>
                </c:pt>
                <c:pt idx="3">
                  <c:v>0.14032869785082175</c:v>
                </c:pt>
                <c:pt idx="4">
                  <c:v>0.14032869785082175</c:v>
                </c:pt>
                <c:pt idx="5">
                  <c:v>0.14032869785082175</c:v>
                </c:pt>
                <c:pt idx="6">
                  <c:v>0.14032869785082175</c:v>
                </c:pt>
                <c:pt idx="7">
                  <c:v>0.14032869785082175</c:v>
                </c:pt>
                <c:pt idx="8">
                  <c:v>0.14032869785082175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E4-4AA7-BCFE-CDABB00AC469}"/>
            </c:ext>
          </c:extLst>
        </c:ser>
        <c:ser>
          <c:idx val="1"/>
          <c:order val="2"/>
          <c:tx>
            <c:strRef>
              <c:f>Aruandesse2017!$E$4</c:f>
              <c:strCache>
                <c:ptCount val="1"/>
                <c:pt idx="0">
                  <c:v>2017.a patsientide osakaal, kes on rehospitaliseeritud (≥1 korda aastas) 30 päeva jooksul peale eelmist haiglaravi,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Aruandesse2018!$A$5:$B$22</c15:sqref>
                  </c15:fullRef>
                </c:ext>
              </c:extLst>
              <c:f>(Aruandesse2018!$A$5:$B$5,Aruandesse2018!$A$7:$B$8,Aruandesse2018!$A$11:$B$12,Aruandesse2018!$A$14:$B$14,Aruandesse2018!$A$19:$B$21)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Aruandesse2017!$E$5:$E$22</c15:sqref>
                  </c15:fullRef>
                </c:ext>
              </c:extLst>
              <c:f>(Aruandesse2017!$E$5,Aruandesse2017!$E$7:$E$8,Aruandesse2017!$E$11:$E$12,Aruandesse2017!$E$14,Aruandesse2017!$E$19:$E$21)</c:f>
              <c:numCache>
                <c:formatCode>0%</c:formatCode>
                <c:ptCount val="9"/>
                <c:pt idx="0">
                  <c:v>0.14580645161290323</c:v>
                </c:pt>
                <c:pt idx="1">
                  <c:v>0.15925925925925927</c:v>
                </c:pt>
                <c:pt idx="2">
                  <c:v>0.14980916030534353</c:v>
                </c:pt>
                <c:pt idx="3">
                  <c:v>9.8765432098765427E-2</c:v>
                </c:pt>
                <c:pt idx="4">
                  <c:v>0.10843373493975904</c:v>
                </c:pt>
                <c:pt idx="5">
                  <c:v>0.10869565217391304</c:v>
                </c:pt>
                <c:pt idx="6">
                  <c:v>0.27737226277372262</c:v>
                </c:pt>
                <c:pt idx="7">
                  <c:v>0.22529644268774704</c:v>
                </c:pt>
                <c:pt idx="8">
                  <c:v>0.10833333333333334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E4-4AA7-BCFE-CDABB00AC469}"/>
            </c:ext>
          </c:extLst>
        </c:ser>
        <c:ser>
          <c:idx val="3"/>
          <c:order val="3"/>
          <c:tx>
            <c:v>2017 raviasutuste keskmine</c:v>
          </c:tx>
          <c:spPr>
            <a:ln w="28575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Aruandesse2018!$A$5:$B$22</c15:sqref>
                  </c15:fullRef>
                </c:ext>
              </c:extLst>
              <c:f>(Aruandesse2018!$A$5:$B$5,Aruandesse2018!$A$7:$B$8,Aruandesse2018!$A$11:$B$12,Aruandesse2018!$A$14:$B$14,Aruandesse2018!$A$19:$B$21)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Viljandi Haigla</c:v>
                  </c:pt>
                  <c:pt idx="7">
                    <c:v>üldH</c:v>
                  </c:pt>
                  <c:pt idx="8">
                    <c:v>Ahtme Haigla</c:v>
                  </c:pt>
                </c:lvl>
                <c:lvl>
                  <c:pt idx="0">
                    <c:v>Piirkondlikud</c:v>
                  </c:pt>
                  <c:pt idx="8">
                    <c:v>HVA välised
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Aruandesse2017!$G$5:$G$22</c15:sqref>
                  </c15:fullRef>
                </c:ext>
              </c:extLst>
              <c:f>(Aruandesse2017!$G$5,Aruandesse2017!$G$7:$G$8,Aruandesse2017!$G$11:$G$12,Aruandesse2017!$G$14,Aruandesse2017!$G$19:$G$21)</c:f>
              <c:numCache>
                <c:formatCode>0%</c:formatCode>
                <c:ptCount val="9"/>
                <c:pt idx="0">
                  <c:v>0.15384615384615385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0.15384615384615385</c:v>
                </c:pt>
                <c:pt idx="7">
                  <c:v>0.15384615384615385</c:v>
                </c:pt>
                <c:pt idx="8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E4-4AA7-BCFE-CDABB00A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385871257618211E-3"/>
          <c:y val="0.84444146461890279"/>
          <c:w val="0.98060263653484003"/>
          <c:h val="0.13179615914347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1048806113847636"/>
          <c:h val="0.52033668868314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Aruandesse2017!$E$4</c:f>
              <c:strCache>
                <c:ptCount val="1"/>
                <c:pt idx="0">
                  <c:v>2017.a patsientide osakaal, kes on rehospitaliseeritud (≥1 korda aastas) 30 päeva jooksul peale eelmist haiglaravi,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41-4025-A816-3FF8CDC4C795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241-4025-A816-3FF8CDC4C795}"/>
              </c:ext>
            </c:extLst>
          </c:dPt>
          <c:dPt>
            <c:idx val="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241-4025-A816-3FF8CDC4C795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41-4025-A816-3FF8CDC4C79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Aruandesse2017!$L$5:$L$22</c15:sqref>
                    </c15:fullRef>
                  </c:ext>
                </c:extLst>
                <c:f>(Aruandesse2017!$L$5:$L$8,Aruandesse2017!$L$11:$L$12,Aruandesse2017!$L$14:$L$15,Aruandesse2017!$L$19:$L$21)</c:f>
                <c:numCache>
                  <c:formatCode>General</c:formatCode>
                  <c:ptCount val="11"/>
                  <c:pt idx="0">
                    <c:v>2.6593479214563481E-2</c:v>
                  </c:pt>
                  <c:pt idx="1">
                    <c:v>0.45900655188054901</c:v>
                  </c:pt>
                  <c:pt idx="2">
                    <c:v>4.8381910110213644E-2</c:v>
                  </c:pt>
                  <c:pt idx="3">
                    <c:v>2.288430605130895E-2</c:v>
                  </c:pt>
                  <c:pt idx="4">
                    <c:v>8.419937353322976E-2</c:v>
                  </c:pt>
                  <c:pt idx="5">
                    <c:v>8.4970722334959073E-2</c:v>
                  </c:pt>
                  <c:pt idx="6">
                    <c:v>0.12168233072731598</c:v>
                  </c:pt>
                  <c:pt idx="7">
                    <c:v>0.12042417297429853</c:v>
                  </c:pt>
                  <c:pt idx="8">
                    <c:v>8.0259606112498605E-2</c:v>
                  </c:pt>
                  <c:pt idx="9">
                    <c:v>5.5366314341973782E-2</c:v>
                  </c:pt>
                  <c:pt idx="10">
                    <c:v>4.5666666666666661E-2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Aruandesse2017!$K$5:$K$22</c15:sqref>
                    </c15:fullRef>
                  </c:ext>
                </c:extLst>
                <c:f>(Aruandesse2017!$K$5:$K$8,Aruandesse2017!$K$11:$K$12,Aruandesse2017!$K$14:$K$15,Aruandesse2017!$K$19:$K$21)</c:f>
                <c:numCache>
                  <c:formatCode>General</c:formatCode>
                  <c:ptCount val="11"/>
                  <c:pt idx="0">
                    <c:v>2.3099534688319337E-2</c:v>
                  </c:pt>
                  <c:pt idx="1">
                    <c:v>0.2718412083227742</c:v>
                  </c:pt>
                  <c:pt idx="2">
                    <c:v>3.8822099244059119E-2</c:v>
                  </c:pt>
                  <c:pt idx="3">
                    <c:v>2.0326433418999368E-2</c:v>
                  </c:pt>
                  <c:pt idx="4">
                    <c:v>4.7865248485359939E-2</c:v>
                  </c:pt>
                  <c:pt idx="5">
                    <c:v>5.0328746992625004E-2</c:v>
                  </c:pt>
                  <c:pt idx="6">
                    <c:v>6.1364116394018058E-2</c:v>
                  </c:pt>
                  <c:pt idx="7">
                    <c:v>8.1654860654119463E-2</c:v>
                  </c:pt>
                  <c:pt idx="8">
                    <c:v>6.8115285686614457E-2</c:v>
                  </c:pt>
                  <c:pt idx="9">
                    <c:v>4.7149119331335004E-2</c:v>
                  </c:pt>
                  <c:pt idx="10">
                    <c:v>3.333333333333334E-2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Aruandesse2017!$A$5:$B$22</c15:sqref>
                  </c15:fullRef>
                </c:ext>
              </c:extLst>
              <c:f>(Aruandesse2017!$A$5:$B$8,Aruandesse2017!$A$11:$B$12,Aruandesse2017!$A$14:$B$15,Aruandesse2017!$A$19:$B$21)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Kuressaare Haigla</c:v>
                  </c:pt>
                  <c:pt idx="7">
                    <c:v>Lõuna-Eesti Haigla</c:v>
                  </c:pt>
                  <c:pt idx="8">
                    <c:v>Viljandi Haigla</c:v>
                  </c:pt>
                  <c:pt idx="9">
                    <c:v>üldH</c:v>
                  </c:pt>
                  <c:pt idx="10">
                    <c:v>Ahtme Haigla</c:v>
                  </c:pt>
                </c:lvl>
                <c:lvl>
                  <c:pt idx="0">
                    <c:v>Piirkondlikud</c:v>
                  </c:pt>
                  <c:pt idx="1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Aruandesse2017!$E$5:$E$22</c15:sqref>
                  </c15:fullRef>
                </c:ext>
              </c:extLst>
              <c:f>(Aruandesse2017!$E$5:$E$8,Aruandesse2017!$E$11:$E$12,Aruandesse2017!$E$14:$E$15,Aruandesse2017!$E$19:$E$21)</c:f>
              <c:numCache>
                <c:formatCode>0%</c:formatCode>
                <c:ptCount val="11"/>
                <c:pt idx="0">
                  <c:v>0.14580645161290323</c:v>
                </c:pt>
                <c:pt idx="1">
                  <c:v>0.33333333333333331</c:v>
                </c:pt>
                <c:pt idx="2">
                  <c:v>0.15925925925925927</c:v>
                </c:pt>
                <c:pt idx="3">
                  <c:v>0.14980916030534353</c:v>
                </c:pt>
                <c:pt idx="4">
                  <c:v>9.8765432098765427E-2</c:v>
                </c:pt>
                <c:pt idx="5">
                  <c:v>0.10843373493975904</c:v>
                </c:pt>
                <c:pt idx="6">
                  <c:v>0.10869565217391304</c:v>
                </c:pt>
                <c:pt idx="7">
                  <c:v>0.19298245614035087</c:v>
                </c:pt>
                <c:pt idx="8">
                  <c:v>0.27737226277372262</c:v>
                </c:pt>
                <c:pt idx="9">
                  <c:v>0.22529644268774704</c:v>
                </c:pt>
                <c:pt idx="10">
                  <c:v>0.10833333333333334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Aruandesse2017!$E$13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0241-4025-A816-3FF8CDC4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Aruandesse2017!$A$5:$B$22</c15:sqref>
                  </c15:fullRef>
                </c:ext>
              </c:extLst>
              <c:f>(Aruandesse2017!$A$5:$B$8,Aruandesse2017!$A$11:$B$12,Aruandesse2017!$A$14:$B$15,Aruandesse2017!$A$19:$B$21)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Kuressaare Haigla</c:v>
                  </c:pt>
                  <c:pt idx="7">
                    <c:v>Lõuna-Eesti Haigla</c:v>
                  </c:pt>
                  <c:pt idx="8">
                    <c:v>Viljandi Haigla</c:v>
                  </c:pt>
                  <c:pt idx="9">
                    <c:v>üldH</c:v>
                  </c:pt>
                  <c:pt idx="10">
                    <c:v>Ahtme Haigla</c:v>
                  </c:pt>
                </c:lvl>
                <c:lvl>
                  <c:pt idx="0">
                    <c:v>Piirkondlikud</c:v>
                  </c:pt>
                  <c:pt idx="1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Aruandesse2017!$G$5:$G$22</c15:sqref>
                  </c15:fullRef>
                </c:ext>
              </c:extLst>
              <c:f>(Aruandesse2017!$G$5:$G$8,Aruandesse2017!$G$11:$G$12,Aruandesse2017!$G$14:$G$15,Aruandesse2017!$G$19:$G$21)</c:f>
              <c:numCache>
                <c:formatCode>0%</c:formatCode>
                <c:ptCount val="11"/>
                <c:pt idx="0">
                  <c:v>0.15384615384615385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0.15384615384615385</c:v>
                </c:pt>
                <c:pt idx="7">
                  <c:v>0.15384615384615385</c:v>
                </c:pt>
                <c:pt idx="8">
                  <c:v>0.15384615384615385</c:v>
                </c:pt>
                <c:pt idx="9">
                  <c:v>0.15384615384615385</c:v>
                </c:pt>
                <c:pt idx="10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241-4025-A816-3FF8CDC4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971543811260884E-2"/>
          <c:y val="0.89724683529603044"/>
          <c:w val="0.96467215570656406"/>
          <c:h val="8.60533760713538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504825</xdr:colOff>
      <xdr:row>22</xdr:row>
      <xdr:rowOff>66674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381625" cy="42576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6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rehospitaliseerimine psüühilise seisundi olulise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rehospitaliseerimine psüühilise seisundi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01.01.–31.12.2018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F20–F29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Haiglaravi lõpu kuupäev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01.01.2017–31.01.2019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põhidiagnoos F20–F29 või välispõhjus tahtlik enesekahjustus X60–X84.99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Rehospitaliseerimise kuupäev.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Väljakirjutamise päeval rehospitaliseerimised on välja arvatud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skisofreeniahaigete rehospitaliseerimist psüühilise seisundi halvenemise tõttu 30 päeva jooksul pärast igat eelnevat haiglaravi.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400050</xdr:rowOff>
    </xdr:from>
    <xdr:to>
      <xdr:col>17</xdr:col>
      <xdr:colOff>238125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E73A18-6460-4FFB-90D6-A10541D94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8</xdr:col>
      <xdr:colOff>504825</xdr:colOff>
      <xdr:row>25</xdr:row>
      <xdr:rowOff>180974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38BE40-5950-4375-ADAB-477E25062936}"/>
            </a:ext>
          </a:extLst>
        </xdr:cNvPr>
        <xdr:cNvSpPr/>
      </xdr:nvSpPr>
      <xdr:spPr>
        <a:xfrm>
          <a:off x="0" y="190499"/>
          <a:ext cx="5381625" cy="475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6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rehospitaliseerimine psüühilise seisundi olulise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rehospitaliseerimine psüühilise seisundi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F20-F29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Haiglaravi lõpu kuupäev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01.01.2017 -31.01.2018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põhidiagnoos F20-F29 või välispõhjus tahtlik enesekahjustus X60-X84.99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Rehospitaliseerimise kuupäev.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Väljakirjutamise päeval rehospitaliseerimised on välja arvatud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skisofreeniahaigete rehospitaliseerimist psüühilise seisundi halvenemise tõttu 30 päeva jooksul pärast igat eelnevat haiglaravi.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400050</xdr:rowOff>
    </xdr:from>
    <xdr:to>
      <xdr:col>17</xdr:col>
      <xdr:colOff>142875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A5BD8A-2F50-44EC-8689-F34DFAF9F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selection activeCell="M7" sqref="M7"/>
    </sheetView>
  </sheetViews>
  <sheetFormatPr defaultColWidth="9.140625" defaultRowHeight="15" x14ac:dyDescent="0.25"/>
  <cols>
    <col min="1" max="16384" width="9.140625" style="1"/>
  </cols>
  <sheetData>
    <row r="1" spans="1:12" x14ac:dyDescent="0.25">
      <c r="I1" s="7"/>
    </row>
    <row r="2" spans="1:12" x14ac:dyDescent="0.25">
      <c r="I2" s="7"/>
    </row>
    <row r="3" spans="1:12" x14ac:dyDescent="0.25">
      <c r="I3" s="7"/>
    </row>
    <row r="4" spans="1:12" x14ac:dyDescent="0.25">
      <c r="I4" s="7"/>
    </row>
    <row r="11" spans="1:12" x14ac:dyDescent="0.25">
      <c r="I11" s="5"/>
    </row>
    <row r="13" spans="1:12" x14ac:dyDescent="0.25">
      <c r="I13" s="6"/>
      <c r="J13" s="6"/>
      <c r="L13" s="6"/>
    </row>
    <row r="14" spans="1:12" x14ac:dyDescent="0.25">
      <c r="I14" s="6"/>
      <c r="J14" s="6"/>
      <c r="L14" s="6"/>
    </row>
    <row r="15" spans="1:12" ht="15" customHeight="1" x14ac:dyDescent="0.25">
      <c r="A15" s="3"/>
      <c r="B15" s="4"/>
      <c r="C15" s="4"/>
      <c r="D15" s="4"/>
      <c r="E15" s="4"/>
      <c r="F15" s="4"/>
      <c r="G15" s="4"/>
      <c r="I15" s="6"/>
      <c r="J15" s="6"/>
      <c r="L15" s="6"/>
    </row>
    <row r="16" spans="1:12" x14ac:dyDescent="0.25">
      <c r="A16" s="4"/>
      <c r="B16" s="4"/>
      <c r="C16" s="4"/>
      <c r="D16" s="4"/>
      <c r="E16" s="4"/>
      <c r="F16" s="4"/>
      <c r="G16" s="4"/>
      <c r="I16" s="6"/>
      <c r="J16" s="6"/>
      <c r="L16" s="6"/>
    </row>
    <row r="17" spans="1:12" x14ac:dyDescent="0.25">
      <c r="A17" s="4"/>
      <c r="B17" s="4"/>
      <c r="C17" s="4"/>
      <c r="D17" s="4"/>
      <c r="E17" s="4"/>
      <c r="F17" s="4"/>
      <c r="G17" s="4"/>
      <c r="I17" s="6"/>
      <c r="J17" s="6"/>
      <c r="L17" s="6"/>
    </row>
    <row r="18" spans="1:12" x14ac:dyDescent="0.25">
      <c r="A18" s="4"/>
      <c r="B18" s="4"/>
      <c r="C18" s="4"/>
      <c r="D18" s="4"/>
      <c r="E18" s="4"/>
      <c r="F18" s="4"/>
      <c r="G18" s="4"/>
      <c r="I18" s="6"/>
      <c r="J18" s="6"/>
      <c r="L18" s="6"/>
    </row>
    <row r="19" spans="1:12" x14ac:dyDescent="0.25">
      <c r="A19" s="4"/>
      <c r="B19" s="4"/>
      <c r="C19" s="4"/>
      <c r="D19" s="4"/>
      <c r="E19" s="4"/>
      <c r="F19" s="4"/>
      <c r="G19" s="4"/>
      <c r="I19" s="6"/>
      <c r="J19" s="6"/>
      <c r="L19" s="6"/>
    </row>
    <row r="20" spans="1:12" x14ac:dyDescent="0.25">
      <c r="A20" s="4"/>
      <c r="B20" s="4"/>
      <c r="C20" s="4"/>
      <c r="D20" s="4"/>
      <c r="E20" s="4"/>
      <c r="F20" s="4"/>
      <c r="G20" s="4"/>
      <c r="I20" s="6"/>
      <c r="J20" s="6"/>
      <c r="L20" s="6"/>
    </row>
    <row r="21" spans="1:12" x14ac:dyDescent="0.25">
      <c r="A21" s="4"/>
      <c r="B21" s="4"/>
      <c r="C21" s="4"/>
      <c r="D21" s="4"/>
      <c r="E21" s="4"/>
      <c r="F21" s="4"/>
      <c r="G21" s="4"/>
      <c r="I21" s="6"/>
      <c r="J21" s="6"/>
      <c r="L21" s="6"/>
    </row>
    <row r="22" spans="1:12" x14ac:dyDescent="0.25">
      <c r="A22" s="4"/>
      <c r="B22" s="4"/>
      <c r="C22" s="4"/>
      <c r="D22" s="4"/>
      <c r="E22" s="4"/>
      <c r="F22" s="4"/>
      <c r="G22" s="4"/>
      <c r="I22" s="6"/>
      <c r="J22" s="6"/>
      <c r="L22" s="6"/>
    </row>
    <row r="23" spans="1:12" x14ac:dyDescent="0.25">
      <c r="A23" s="4"/>
      <c r="B23" s="4"/>
      <c r="C23" s="4"/>
      <c r="D23" s="4"/>
      <c r="E23" s="4"/>
      <c r="F23" s="4"/>
      <c r="G23" s="4"/>
      <c r="I23" s="6"/>
      <c r="J23" s="6"/>
      <c r="L23" s="6"/>
    </row>
    <row r="24" spans="1:12" x14ac:dyDescent="0.25">
      <c r="A24" s="4"/>
      <c r="B24"/>
      <c r="C24" s="4"/>
      <c r="D24" s="4"/>
      <c r="E24" s="4"/>
      <c r="F24" s="4"/>
      <c r="G24" s="4"/>
      <c r="I24" s="6"/>
      <c r="J24" s="6"/>
      <c r="L24" s="6"/>
    </row>
    <row r="25" spans="1:12" x14ac:dyDescent="0.25">
      <c r="A25" s="2"/>
      <c r="B25"/>
      <c r="C25" s="2"/>
      <c r="D25" s="2"/>
      <c r="E25" s="2"/>
      <c r="F25" s="2"/>
      <c r="G25" s="2"/>
      <c r="I25" s="6"/>
      <c r="J25" s="6"/>
      <c r="L25" s="6"/>
    </row>
    <row r="26" spans="1:12" x14ac:dyDescent="0.25">
      <c r="A26" s="3"/>
      <c r="B26" s="4"/>
      <c r="C26" s="4"/>
      <c r="D26" s="4"/>
      <c r="E26" s="4"/>
      <c r="F26" s="4"/>
      <c r="G26" s="4"/>
      <c r="I26" s="6"/>
      <c r="L26" s="6"/>
    </row>
    <row r="27" spans="1:12" x14ac:dyDescent="0.25">
      <c r="A27" s="4"/>
      <c r="B27"/>
      <c r="C27" s="4"/>
      <c r="D27" s="4"/>
      <c r="E27" s="4"/>
      <c r="F27" s="4"/>
      <c r="G27" s="4"/>
    </row>
    <row r="28" spans="1:12" x14ac:dyDescent="0.25">
      <c r="A28" s="4"/>
      <c r="B28"/>
      <c r="C28" s="4"/>
      <c r="D28" s="4"/>
      <c r="E28" s="4"/>
      <c r="F28" s="4"/>
      <c r="G28" s="4"/>
    </row>
    <row r="29" spans="1:12" x14ac:dyDescent="0.25">
      <c r="A29" s="4"/>
      <c r="B29"/>
      <c r="C29" s="4"/>
      <c r="D29" s="4"/>
      <c r="E29" s="4"/>
      <c r="F29" s="4"/>
      <c r="G29" s="4"/>
    </row>
    <row r="30" spans="1:12" x14ac:dyDescent="0.25">
      <c r="A30" s="4"/>
      <c r="B30" s="4"/>
      <c r="C30" s="4"/>
      <c r="D30" s="4"/>
      <c r="E30" s="4"/>
      <c r="F30" s="4"/>
      <c r="G30" s="4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8" spans="2:2" x14ac:dyDescent="0.25">
      <c r="B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3"/>
  <sheetViews>
    <sheetView topLeftCell="A4" workbookViewId="0">
      <selection activeCell="F17" sqref="F17"/>
    </sheetView>
  </sheetViews>
  <sheetFormatPr defaultColWidth="9.140625" defaultRowHeight="15" x14ac:dyDescent="0.25"/>
  <cols>
    <col min="1" max="1" width="17.5703125" style="1" customWidth="1"/>
    <col min="2" max="2" width="25.5703125" style="1" customWidth="1"/>
    <col min="3" max="3" width="26.28515625" style="1" customWidth="1"/>
    <col min="4" max="4" width="27.85546875" style="1" customWidth="1"/>
    <col min="5" max="5" width="29.7109375" style="1" customWidth="1"/>
    <col min="6" max="6" width="18.7109375" style="1" customWidth="1"/>
    <col min="7" max="13" width="9.140625" style="32"/>
    <col min="14" max="16384" width="9.140625" style="1"/>
  </cols>
  <sheetData>
    <row r="2" spans="1:12" ht="35.2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4" spans="1:12" ht="90" x14ac:dyDescent="0.25">
      <c r="A4" s="8" t="s">
        <v>2</v>
      </c>
      <c r="B4" s="12" t="s">
        <v>3</v>
      </c>
      <c r="C4" s="8" t="s">
        <v>34</v>
      </c>
      <c r="D4" s="8" t="s">
        <v>35</v>
      </c>
      <c r="E4" s="8" t="s">
        <v>36</v>
      </c>
      <c r="F4" s="22" t="s">
        <v>38</v>
      </c>
      <c r="H4" s="31"/>
      <c r="I4" s="30" t="s">
        <v>29</v>
      </c>
      <c r="J4" s="30" t="s">
        <v>30</v>
      </c>
      <c r="K4" s="30" t="s">
        <v>31</v>
      </c>
      <c r="L4" s="30" t="s">
        <v>32</v>
      </c>
    </row>
    <row r="5" spans="1:12" x14ac:dyDescent="0.25">
      <c r="A5" s="36" t="s">
        <v>4</v>
      </c>
      <c r="B5" s="19" t="s">
        <v>10</v>
      </c>
      <c r="C5" s="13">
        <v>759</v>
      </c>
      <c r="D5" s="13">
        <v>103</v>
      </c>
      <c r="E5" s="14">
        <f>D5/C5</f>
        <v>0.13570487483530963</v>
      </c>
      <c r="F5" s="23" t="str">
        <f>ROUND(I5*100,0)&amp;-ROUND(J5*100,0)&amp;"%"</f>
        <v>11-16%</v>
      </c>
      <c r="G5" s="29">
        <f>$E$23</f>
        <v>0.14032869785082175</v>
      </c>
      <c r="H5" s="31"/>
      <c r="I5" s="28">
        <v>0.11316727780893185</v>
      </c>
      <c r="J5" s="28">
        <v>0.16191143621740364</v>
      </c>
      <c r="K5" s="27">
        <v>2.3099534688319337E-2</v>
      </c>
      <c r="L5" s="27">
        <v>2.6593479214563481E-2</v>
      </c>
    </row>
    <row r="6" spans="1:12" x14ac:dyDescent="0.25">
      <c r="A6" s="37"/>
      <c r="B6" s="20" t="s">
        <v>11</v>
      </c>
      <c r="C6" s="13">
        <v>2</v>
      </c>
      <c r="D6" s="13">
        <v>0</v>
      </c>
      <c r="E6" s="41" t="s">
        <v>39</v>
      </c>
      <c r="F6" s="41" t="s">
        <v>39</v>
      </c>
      <c r="G6" s="29">
        <f>$E$23</f>
        <v>0.14032869785082175</v>
      </c>
      <c r="H6" s="31"/>
      <c r="I6" s="28">
        <v>1.7119058564123158E-11</v>
      </c>
      <c r="J6" s="28">
        <v>0.65761885702916056</v>
      </c>
      <c r="K6" s="27">
        <v>0.2718412083227742</v>
      </c>
      <c r="L6" s="27">
        <v>0.45900655188054901</v>
      </c>
    </row>
    <row r="7" spans="1:12" x14ac:dyDescent="0.25">
      <c r="A7" s="37"/>
      <c r="B7" s="20" t="s">
        <v>12</v>
      </c>
      <c r="C7" s="13">
        <v>262</v>
      </c>
      <c r="D7" s="13">
        <v>37</v>
      </c>
      <c r="E7" s="14">
        <f t="shared" ref="E6:E23" si="0">D7/C7</f>
        <v>0.14122137404580154</v>
      </c>
      <c r="F7" s="23" t="str">
        <f t="shared" ref="F6:F23" si="1">ROUND(I7*100,0)&amp;-ROUND(J7*100,0)&amp;"%"</f>
        <v>10-19%</v>
      </c>
      <c r="G7" s="29">
        <f>$E$23</f>
        <v>0.14032869785082175</v>
      </c>
      <c r="H7" s="31"/>
      <c r="I7" s="28">
        <v>0.10422331943008194</v>
      </c>
      <c r="J7" s="28">
        <v>0.18858822366273847</v>
      </c>
      <c r="K7" s="27">
        <v>3.8822099244059119E-2</v>
      </c>
      <c r="L7" s="27">
        <v>4.8381910110213644E-2</v>
      </c>
    </row>
    <row r="8" spans="1:12" x14ac:dyDescent="0.25">
      <c r="A8" s="38"/>
      <c r="B8" s="15" t="s">
        <v>5</v>
      </c>
      <c r="C8" s="26">
        <v>1023</v>
      </c>
      <c r="D8" s="26">
        <v>140</v>
      </c>
      <c r="E8" s="17">
        <f t="shared" si="0"/>
        <v>0.13685239491691104</v>
      </c>
      <c r="F8" s="24" t="str">
        <f t="shared" si="1"/>
        <v>12-16%</v>
      </c>
      <c r="G8" s="29">
        <f>$E$23</f>
        <v>0.14032869785082175</v>
      </c>
      <c r="H8" s="31"/>
      <c r="I8" s="28">
        <v>0.1171455607672775</v>
      </c>
      <c r="J8" s="28">
        <v>0.15927632021650628</v>
      </c>
      <c r="K8" s="27">
        <v>2.0326433418999368E-2</v>
      </c>
      <c r="L8" s="27">
        <v>2.288430605130895E-2</v>
      </c>
    </row>
    <row r="9" spans="1:12" x14ac:dyDescent="0.25">
      <c r="A9" s="36" t="s">
        <v>6</v>
      </c>
      <c r="B9" s="20" t="s">
        <v>13</v>
      </c>
      <c r="C9" s="13">
        <v>1</v>
      </c>
      <c r="D9" s="13">
        <v>0</v>
      </c>
      <c r="E9" s="41" t="s">
        <v>39</v>
      </c>
      <c r="F9" s="41" t="s">
        <v>39</v>
      </c>
      <c r="G9" s="29">
        <f>$E$23</f>
        <v>0.14032869785082175</v>
      </c>
      <c r="H9" s="31"/>
      <c r="I9" s="28">
        <v>2.0654999780381003E-11</v>
      </c>
      <c r="J9" s="28">
        <v>0.79345001926555703</v>
      </c>
      <c r="K9" s="27">
        <v>-2.0654999780381003E-11</v>
      </c>
      <c r="L9" s="27">
        <v>0.79345001926555703</v>
      </c>
    </row>
    <row r="10" spans="1:12" x14ac:dyDescent="0.25">
      <c r="A10" s="37"/>
      <c r="B10" s="20"/>
      <c r="C10" s="13"/>
      <c r="D10" s="13"/>
      <c r="E10" s="14"/>
      <c r="F10" s="23"/>
      <c r="G10" s="29"/>
      <c r="H10" s="31"/>
      <c r="I10" s="28"/>
      <c r="J10" s="28"/>
      <c r="K10" s="27"/>
      <c r="L10" s="27"/>
    </row>
    <row r="11" spans="1:12" x14ac:dyDescent="0.25">
      <c r="A11" s="37"/>
      <c r="B11" s="20" t="s">
        <v>15</v>
      </c>
      <c r="C11" s="13">
        <v>96</v>
      </c>
      <c r="D11" s="13">
        <v>5</v>
      </c>
      <c r="E11" s="14">
        <f t="shared" si="0"/>
        <v>5.2083333333333336E-2</v>
      </c>
      <c r="F11" s="23" t="str">
        <f t="shared" si="1"/>
        <v>2-12%</v>
      </c>
      <c r="G11" s="29">
        <f t="shared" ref="G11:G17" si="2">$E$23</f>
        <v>0.14032869785082175</v>
      </c>
      <c r="H11" s="31"/>
      <c r="I11" s="28">
        <v>2.244963710186601E-2</v>
      </c>
      <c r="J11" s="28">
        <v>0.11618460893958878</v>
      </c>
      <c r="K11" s="27">
        <v>4.7865248485359939E-2</v>
      </c>
      <c r="L11" s="27">
        <v>8.419937353322976E-2</v>
      </c>
    </row>
    <row r="12" spans="1:12" x14ac:dyDescent="0.25">
      <c r="A12" s="38"/>
      <c r="B12" s="15" t="s">
        <v>7</v>
      </c>
      <c r="C12" s="26">
        <v>97</v>
      </c>
      <c r="D12" s="26">
        <v>5</v>
      </c>
      <c r="E12" s="17">
        <f t="shared" si="0"/>
        <v>5.1546391752577317E-2</v>
      </c>
      <c r="F12" s="24" t="str">
        <f t="shared" si="1"/>
        <v>2-12%</v>
      </c>
      <c r="G12" s="29">
        <f t="shared" si="2"/>
        <v>0.14032869785082175</v>
      </c>
      <c r="H12" s="31"/>
      <c r="I12" s="28">
        <v>2.2216087284214148E-2</v>
      </c>
      <c r="J12" s="28">
        <v>0.11504338424351467</v>
      </c>
      <c r="K12" s="27">
        <v>5.0328746992625004E-2</v>
      </c>
      <c r="L12" s="27">
        <v>8.4970722334959073E-2</v>
      </c>
    </row>
    <row r="13" spans="1:12" x14ac:dyDescent="0.25">
      <c r="A13" s="36" t="s">
        <v>8</v>
      </c>
      <c r="B13" s="20" t="s">
        <v>16</v>
      </c>
      <c r="C13" s="13">
        <v>1</v>
      </c>
      <c r="D13" s="13">
        <v>0</v>
      </c>
      <c r="E13" s="41" t="s">
        <v>39</v>
      </c>
      <c r="F13" s="41" t="s">
        <v>39</v>
      </c>
      <c r="G13" s="29">
        <f t="shared" si="2"/>
        <v>0.14032869785082175</v>
      </c>
      <c r="H13" s="31"/>
      <c r="I13" s="28">
        <v>2.0654999780381003E-11</v>
      </c>
      <c r="J13" s="28">
        <v>0.79345001926555703</v>
      </c>
      <c r="K13" s="27">
        <v>-1.2752755544863424E-11</v>
      </c>
      <c r="L13" s="27">
        <v>0.48988982039941581</v>
      </c>
    </row>
    <row r="14" spans="1:12" x14ac:dyDescent="0.25">
      <c r="A14" s="37"/>
      <c r="B14" s="20" t="s">
        <v>17</v>
      </c>
      <c r="C14" s="13">
        <v>44</v>
      </c>
      <c r="D14" s="13">
        <v>4</v>
      </c>
      <c r="E14" s="14">
        <f t="shared" si="0"/>
        <v>9.0909090909090912E-2</v>
      </c>
      <c r="F14" s="23" t="str">
        <f t="shared" si="1"/>
        <v>4-21%</v>
      </c>
      <c r="G14" s="29">
        <f t="shared" si="2"/>
        <v>0.14032869785082175</v>
      </c>
      <c r="H14" s="31"/>
      <c r="I14" s="28">
        <v>3.5922257592188138E-2</v>
      </c>
      <c r="J14" s="28">
        <v>0.21159208163880253</v>
      </c>
      <c r="K14" s="27">
        <v>6.1364116394018058E-2</v>
      </c>
      <c r="L14" s="27">
        <v>0.12168233072731598</v>
      </c>
    </row>
    <row r="15" spans="1:12" x14ac:dyDescent="0.25">
      <c r="A15" s="37"/>
      <c r="B15" s="20" t="s">
        <v>18</v>
      </c>
      <c r="C15" s="13">
        <v>59</v>
      </c>
      <c r="D15" s="13">
        <v>5</v>
      </c>
      <c r="E15" s="14">
        <f t="shared" si="0"/>
        <v>8.4745762711864403E-2</v>
      </c>
      <c r="F15" s="23" t="str">
        <f t="shared" si="1"/>
        <v>4-18%</v>
      </c>
      <c r="G15" s="29">
        <f t="shared" si="2"/>
        <v>0.14032869785082175</v>
      </c>
      <c r="H15" s="31"/>
      <c r="I15" s="28">
        <v>3.6742092952289016E-2</v>
      </c>
      <c r="J15" s="28">
        <v>0.18351769894185196</v>
      </c>
      <c r="K15" s="27">
        <v>8.1654860654119463E-2</v>
      </c>
      <c r="L15" s="27">
        <v>0.12042417297429853</v>
      </c>
    </row>
    <row r="16" spans="1:12" x14ac:dyDescent="0.25">
      <c r="A16" s="37"/>
      <c r="B16" s="20" t="s">
        <v>19</v>
      </c>
      <c r="C16" s="13">
        <v>5</v>
      </c>
      <c r="D16" s="13">
        <v>0</v>
      </c>
      <c r="E16" s="41" t="s">
        <v>39</v>
      </c>
      <c r="F16" s="41" t="s">
        <v>39</v>
      </c>
      <c r="G16" s="29">
        <f t="shared" si="2"/>
        <v>0.14032869785082175</v>
      </c>
      <c r="H16" s="31"/>
      <c r="I16" s="28">
        <v>1.1310371620259502E-11</v>
      </c>
      <c r="J16" s="28">
        <v>0.43448146576692781</v>
      </c>
      <c r="K16" s="27">
        <v>0.20441260661609159</v>
      </c>
      <c r="L16" s="27">
        <v>0.44935751682217584</v>
      </c>
    </row>
    <row r="17" spans="1:12" x14ac:dyDescent="0.25">
      <c r="A17" s="37"/>
      <c r="B17" s="20" t="s">
        <v>20</v>
      </c>
      <c r="C17" s="13">
        <v>1</v>
      </c>
      <c r="D17" s="13">
        <v>0</v>
      </c>
      <c r="E17" s="41" t="s">
        <v>39</v>
      </c>
      <c r="F17" s="41" t="s">
        <v>39</v>
      </c>
      <c r="G17" s="29">
        <f t="shared" si="2"/>
        <v>0.14032869785082175</v>
      </c>
      <c r="H17" s="31"/>
      <c r="I17" s="28">
        <v>2.0654999780381003E-11</v>
      </c>
      <c r="J17" s="28">
        <v>0.79345001926555703</v>
      </c>
      <c r="K17" s="27">
        <v>0.40546851202584261</v>
      </c>
      <c r="L17" s="27">
        <v>0.40546851202584266</v>
      </c>
    </row>
    <row r="18" spans="1:12" x14ac:dyDescent="0.25">
      <c r="A18" s="37"/>
      <c r="B18" s="20"/>
      <c r="C18" s="13"/>
      <c r="D18" s="13"/>
      <c r="E18" s="14"/>
      <c r="F18" s="23"/>
      <c r="G18" s="29"/>
      <c r="H18" s="31"/>
      <c r="I18" s="28"/>
      <c r="J18" s="28"/>
      <c r="K18" s="27"/>
      <c r="L18" s="27"/>
    </row>
    <row r="19" spans="1:12" x14ac:dyDescent="0.25">
      <c r="A19" s="37"/>
      <c r="B19" s="20" t="s">
        <v>22</v>
      </c>
      <c r="C19" s="13">
        <v>144</v>
      </c>
      <c r="D19" s="13">
        <v>36</v>
      </c>
      <c r="E19" s="14">
        <f t="shared" si="0"/>
        <v>0.25</v>
      </c>
      <c r="F19" s="23" t="str">
        <f t="shared" si="1"/>
        <v>19-33%</v>
      </c>
      <c r="G19" s="29">
        <f>$E$23</f>
        <v>0.14032869785082175</v>
      </c>
      <c r="H19" s="31"/>
      <c r="I19" s="28">
        <v>0.1863951761940385</v>
      </c>
      <c r="J19" s="28">
        <v>0.32659659092755039</v>
      </c>
      <c r="K19" s="27">
        <v>6.8115285686614457E-2</v>
      </c>
      <c r="L19" s="27">
        <v>8.0259606112498605E-2</v>
      </c>
    </row>
    <row r="20" spans="1:12" x14ac:dyDescent="0.25">
      <c r="A20" s="38"/>
      <c r="B20" s="21" t="s">
        <v>9</v>
      </c>
      <c r="C20" s="26">
        <v>254</v>
      </c>
      <c r="D20" s="26">
        <v>45</v>
      </c>
      <c r="E20" s="17">
        <f t="shared" si="0"/>
        <v>0.17716535433070865</v>
      </c>
      <c r="F20" s="24" t="str">
        <f t="shared" si="1"/>
        <v>14-23%</v>
      </c>
      <c r="G20" s="29">
        <f>$E$23</f>
        <v>0.14032869785082175</v>
      </c>
      <c r="H20" s="31"/>
      <c r="I20" s="28">
        <v>0.13512427202374669</v>
      </c>
      <c r="J20" s="28">
        <v>0.22882592169465435</v>
      </c>
      <c r="K20" s="27">
        <v>4.7149119331335004E-2</v>
      </c>
      <c r="L20" s="27">
        <v>5.5366314341973782E-2</v>
      </c>
    </row>
    <row r="21" spans="1:12" x14ac:dyDescent="0.25">
      <c r="A21" s="39" t="s">
        <v>37</v>
      </c>
      <c r="B21" s="25" t="s">
        <v>33</v>
      </c>
      <c r="C21" s="13">
        <v>208</v>
      </c>
      <c r="D21" s="13">
        <v>32</v>
      </c>
      <c r="E21" s="9">
        <f t="shared" si="0"/>
        <v>0.15384615384615385</v>
      </c>
      <c r="F21" s="23" t="str">
        <f t="shared" si="1"/>
        <v>11-21%</v>
      </c>
      <c r="G21" s="29">
        <f>$E$23</f>
        <v>0.14032869785082175</v>
      </c>
      <c r="H21" s="31"/>
      <c r="I21" s="28">
        <v>0.11113352105771641</v>
      </c>
      <c r="J21" s="28">
        <v>0.20911280174187966</v>
      </c>
      <c r="K21" s="27">
        <v>4.2712632788437441E-2</v>
      </c>
      <c r="L21" s="27">
        <v>5.5266647895725801E-2</v>
      </c>
    </row>
    <row r="22" spans="1:12" x14ac:dyDescent="0.25">
      <c r="A22" s="40"/>
      <c r="B22" s="21" t="s">
        <v>26</v>
      </c>
      <c r="C22" s="26">
        <v>208</v>
      </c>
      <c r="D22" s="26">
        <v>32</v>
      </c>
      <c r="E22" s="33">
        <f t="shared" si="0"/>
        <v>0.15384615384615385</v>
      </c>
      <c r="F22" s="24" t="str">
        <f t="shared" si="1"/>
        <v>11-21%</v>
      </c>
      <c r="G22" s="29">
        <f>$E$23</f>
        <v>0.14032869785082175</v>
      </c>
      <c r="H22" s="31"/>
      <c r="I22" s="28">
        <v>0.11113352105771641</v>
      </c>
      <c r="J22" s="28">
        <v>0.20911280174187966</v>
      </c>
      <c r="K22" s="27">
        <v>3.3886382057918191E-2</v>
      </c>
      <c r="L22" s="27">
        <v>4.6060403139468784E-2</v>
      </c>
    </row>
    <row r="23" spans="1:12" x14ac:dyDescent="0.25">
      <c r="A23" s="18"/>
      <c r="B23" s="10" t="s">
        <v>0</v>
      </c>
      <c r="C23" s="16">
        <v>1582</v>
      </c>
      <c r="D23" s="16">
        <v>222</v>
      </c>
      <c r="E23" s="33">
        <f t="shared" si="0"/>
        <v>0.14032869785082175</v>
      </c>
      <c r="F23" s="24" t="str">
        <f t="shared" si="1"/>
        <v>12-16%</v>
      </c>
      <c r="H23" s="31"/>
      <c r="I23" s="28">
        <v>0.12408324023038222</v>
      </c>
      <c r="J23" s="28">
        <v>0.15831664603930409</v>
      </c>
      <c r="K23" s="27">
        <v>1.6724323778998573E-2</v>
      </c>
      <c r="L23" s="27">
        <v>1.8357055245530829E-2</v>
      </c>
    </row>
  </sheetData>
  <mergeCells count="5">
    <mergeCell ref="A2:H2"/>
    <mergeCell ref="A5:A8"/>
    <mergeCell ref="A9:A12"/>
    <mergeCell ref="A13:A20"/>
    <mergeCell ref="A21:A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2188-6CA0-4969-9DD3-3A3AFA1FE37C}">
  <dimension ref="A2:J25"/>
  <sheetViews>
    <sheetView workbookViewId="0">
      <selection activeCell="D32" sqref="D32"/>
    </sheetView>
  </sheetViews>
  <sheetFormatPr defaultRowHeight="15" x14ac:dyDescent="0.25"/>
  <sheetData>
    <row r="2" spans="1:10" x14ac:dyDescent="0.25">
      <c r="A2" s="1"/>
      <c r="B2" s="1"/>
      <c r="C2" s="1"/>
      <c r="D2" s="1"/>
      <c r="E2" s="1"/>
      <c r="F2" s="1"/>
      <c r="G2" s="1"/>
      <c r="H2" s="1"/>
      <c r="I2" s="7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7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7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7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34"/>
      <c r="J14" s="34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34"/>
      <c r="J15" s="34"/>
    </row>
    <row r="16" spans="1:10" x14ac:dyDescent="0.25">
      <c r="A16" s="3"/>
      <c r="B16" s="4"/>
      <c r="C16" s="4"/>
      <c r="D16" s="4"/>
      <c r="E16" s="4"/>
      <c r="F16" s="4"/>
      <c r="G16" s="4"/>
      <c r="H16" s="1"/>
      <c r="I16" s="34"/>
      <c r="J16" s="3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34"/>
      <c r="J17" s="34"/>
    </row>
    <row r="18" spans="1:10" x14ac:dyDescent="0.25">
      <c r="A18" s="4"/>
      <c r="B18" s="4"/>
      <c r="C18" s="4"/>
      <c r="D18" s="4"/>
      <c r="E18" s="4"/>
      <c r="F18" s="4"/>
      <c r="G18" s="4"/>
      <c r="H18" s="1"/>
      <c r="I18" s="34"/>
      <c r="J18" s="34"/>
    </row>
    <row r="19" spans="1:10" x14ac:dyDescent="0.25">
      <c r="A19" s="4"/>
      <c r="B19" s="4"/>
      <c r="C19" s="4"/>
      <c r="D19" s="4"/>
      <c r="E19" s="4"/>
      <c r="F19" s="4"/>
      <c r="G19" s="4"/>
      <c r="H19" s="1"/>
      <c r="I19" s="34"/>
      <c r="J19" s="34"/>
    </row>
    <row r="20" spans="1:10" x14ac:dyDescent="0.25">
      <c r="A20" s="4"/>
      <c r="B20" s="4"/>
      <c r="C20" s="4"/>
      <c r="D20" s="4"/>
      <c r="E20" s="4"/>
      <c r="F20" s="4"/>
      <c r="G20" s="4"/>
      <c r="H20" s="1"/>
      <c r="I20" s="34"/>
      <c r="J20" s="34"/>
    </row>
    <row r="21" spans="1:10" x14ac:dyDescent="0.25">
      <c r="A21" s="4"/>
      <c r="B21" s="4"/>
      <c r="C21" s="4"/>
      <c r="D21" s="4"/>
      <c r="E21" s="4"/>
      <c r="F21" s="4"/>
      <c r="G21" s="4"/>
      <c r="H21" s="1"/>
      <c r="I21" s="34"/>
      <c r="J21" s="34"/>
    </row>
    <row r="22" spans="1:10" x14ac:dyDescent="0.25">
      <c r="A22" s="4"/>
      <c r="B22" s="4"/>
      <c r="C22" s="4"/>
      <c r="D22" s="4"/>
      <c r="E22" s="4"/>
      <c r="F22" s="4"/>
      <c r="G22" s="4"/>
      <c r="H22" s="1"/>
      <c r="I22" s="34"/>
      <c r="J22" s="34"/>
    </row>
    <row r="23" spans="1:10" x14ac:dyDescent="0.25">
      <c r="A23" s="4"/>
      <c r="B23" s="4"/>
      <c r="C23" s="4"/>
      <c r="D23" s="4"/>
      <c r="E23" s="4"/>
      <c r="F23" s="4"/>
      <c r="G23" s="4"/>
      <c r="H23" s="1"/>
      <c r="I23" s="34"/>
      <c r="J23" s="34"/>
    </row>
    <row r="24" spans="1:10" x14ac:dyDescent="0.25">
      <c r="A24" s="4"/>
      <c r="B24" s="4"/>
      <c r="C24" s="4"/>
      <c r="D24" s="4"/>
      <c r="E24" s="4"/>
      <c r="F24" s="4"/>
      <c r="G24" s="4"/>
      <c r="H24" s="1"/>
      <c r="I24" s="34"/>
      <c r="J24" s="34"/>
    </row>
    <row r="25" spans="1:10" x14ac:dyDescent="0.25">
      <c r="A25" s="4"/>
      <c r="B25" s="1"/>
      <c r="C25" s="4"/>
      <c r="D25" s="4"/>
      <c r="E25" s="4"/>
      <c r="F25" s="4"/>
      <c r="G25" s="4"/>
      <c r="H25" s="1"/>
      <c r="I25" s="34"/>
      <c r="J25" s="3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8"/>
  <sheetViews>
    <sheetView workbookViewId="0">
      <selection activeCell="F25" sqref="F25"/>
    </sheetView>
  </sheetViews>
  <sheetFormatPr defaultRowHeight="15" x14ac:dyDescent="0.25"/>
  <cols>
    <col min="1" max="1" width="17.5703125" customWidth="1"/>
    <col min="2" max="2" width="19" customWidth="1"/>
    <col min="3" max="3" width="26.28515625" customWidth="1"/>
    <col min="4" max="4" width="27.85546875" customWidth="1"/>
    <col min="5" max="5" width="29.7109375" customWidth="1"/>
    <col min="6" max="6" width="18.7109375" style="1" customWidth="1"/>
    <col min="7" max="14" width="9.140625" style="32"/>
  </cols>
  <sheetData>
    <row r="2" spans="1:12" ht="35.25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4" spans="1:12" ht="90" x14ac:dyDescent="0.25">
      <c r="A4" s="8" t="s">
        <v>2</v>
      </c>
      <c r="B4" s="12" t="s">
        <v>3</v>
      </c>
      <c r="C4" s="8" t="s">
        <v>23</v>
      </c>
      <c r="D4" s="8" t="s">
        <v>24</v>
      </c>
      <c r="E4" s="8" t="s">
        <v>25</v>
      </c>
      <c r="F4" s="22" t="s">
        <v>28</v>
      </c>
      <c r="H4" s="31"/>
      <c r="I4" s="30" t="s">
        <v>29</v>
      </c>
      <c r="J4" s="30" t="s">
        <v>30</v>
      </c>
      <c r="K4" s="30" t="s">
        <v>31</v>
      </c>
      <c r="L4" s="30" t="s">
        <v>32</v>
      </c>
    </row>
    <row r="5" spans="1:12" x14ac:dyDescent="0.25">
      <c r="A5" s="36" t="s">
        <v>4</v>
      </c>
      <c r="B5" s="19" t="s">
        <v>10</v>
      </c>
      <c r="C5" s="13">
        <v>775</v>
      </c>
      <c r="D5" s="13">
        <v>113</v>
      </c>
      <c r="E5" s="14">
        <f>D5/C5</f>
        <v>0.14580645161290323</v>
      </c>
      <c r="F5" s="23" t="str">
        <f>ROUND(I5*100,0)&amp;-ROUND(J5*100,0)&amp;"%"</f>
        <v>12-17%</v>
      </c>
      <c r="G5" s="29">
        <f t="shared" ref="G5:G22" si="0">$E$23</f>
        <v>0.15384615384615385</v>
      </c>
      <c r="H5" s="31"/>
      <c r="I5" s="28">
        <v>0.12270691692458389</v>
      </c>
      <c r="J5" s="28">
        <v>0.17239993082746671</v>
      </c>
      <c r="K5" s="27">
        <v>2.3099534688319337E-2</v>
      </c>
      <c r="L5" s="27">
        <v>2.6593479214563481E-2</v>
      </c>
    </row>
    <row r="6" spans="1:12" x14ac:dyDescent="0.25">
      <c r="A6" s="37"/>
      <c r="B6" s="20" t="s">
        <v>11</v>
      </c>
      <c r="C6" s="13">
        <v>3</v>
      </c>
      <c r="D6" s="13">
        <v>1</v>
      </c>
      <c r="E6" s="14">
        <f t="shared" ref="E6:E23" si="1">D6/C6</f>
        <v>0.33333333333333331</v>
      </c>
      <c r="F6" s="23" t="str">
        <f t="shared" ref="F6:F23" si="2">ROUND(I6*100,0)&amp;-ROUND(J6*100,0)&amp;"%"</f>
        <v>6-79%</v>
      </c>
      <c r="G6" s="29">
        <f t="shared" si="0"/>
        <v>0.15384615384615385</v>
      </c>
      <c r="H6" s="31"/>
      <c r="I6" s="28">
        <v>6.1492125010559097E-2</v>
      </c>
      <c r="J6" s="28">
        <v>0.79233988521388232</v>
      </c>
      <c r="K6" s="27">
        <v>0.2718412083227742</v>
      </c>
      <c r="L6" s="27">
        <v>0.45900655188054901</v>
      </c>
    </row>
    <row r="7" spans="1:12" x14ac:dyDescent="0.25">
      <c r="A7" s="37"/>
      <c r="B7" s="20" t="s">
        <v>12</v>
      </c>
      <c r="C7" s="13">
        <v>270</v>
      </c>
      <c r="D7" s="13">
        <v>43</v>
      </c>
      <c r="E7" s="14">
        <f t="shared" si="1"/>
        <v>0.15925925925925927</v>
      </c>
      <c r="F7" s="23" t="str">
        <f t="shared" si="2"/>
        <v>12-21%</v>
      </c>
      <c r="G7" s="29">
        <f t="shared" si="0"/>
        <v>0.15384615384615385</v>
      </c>
      <c r="H7" s="31"/>
      <c r="I7" s="28">
        <v>0.12043716001520015</v>
      </c>
      <c r="J7" s="28">
        <v>0.20764116936947291</v>
      </c>
      <c r="K7" s="27">
        <v>3.8822099244059119E-2</v>
      </c>
      <c r="L7" s="27">
        <v>4.8381910110213644E-2</v>
      </c>
    </row>
    <row r="8" spans="1:12" x14ac:dyDescent="0.25">
      <c r="A8" s="38"/>
      <c r="B8" s="15" t="s">
        <v>5</v>
      </c>
      <c r="C8" s="16">
        <v>1048</v>
      </c>
      <c r="D8" s="16">
        <v>157</v>
      </c>
      <c r="E8" s="17">
        <f t="shared" si="1"/>
        <v>0.14980916030534353</v>
      </c>
      <c r="F8" s="24" t="str">
        <f t="shared" si="2"/>
        <v>13-17%</v>
      </c>
      <c r="G8" s="29">
        <f t="shared" si="0"/>
        <v>0.15384615384615385</v>
      </c>
      <c r="H8" s="31"/>
      <c r="I8" s="28">
        <v>0.12948272688634416</v>
      </c>
      <c r="J8" s="28">
        <v>0.17269346635665248</v>
      </c>
      <c r="K8" s="27">
        <v>2.0326433418999368E-2</v>
      </c>
      <c r="L8" s="27">
        <v>2.288430605130895E-2</v>
      </c>
    </row>
    <row r="9" spans="1:12" x14ac:dyDescent="0.25">
      <c r="A9" s="36" t="s">
        <v>6</v>
      </c>
      <c r="B9" s="20" t="s">
        <v>13</v>
      </c>
      <c r="C9" s="13">
        <v>1</v>
      </c>
      <c r="D9" s="13">
        <v>0</v>
      </c>
      <c r="E9" s="14">
        <f t="shared" si="1"/>
        <v>0</v>
      </c>
      <c r="F9" s="23" t="str">
        <f t="shared" si="2"/>
        <v>0-79%</v>
      </c>
      <c r="G9" s="29">
        <f t="shared" si="0"/>
        <v>0.15384615384615385</v>
      </c>
      <c r="H9" s="31"/>
      <c r="I9" s="28">
        <v>2.0654999780381003E-11</v>
      </c>
      <c r="J9" s="28">
        <v>0.79345001926555703</v>
      </c>
      <c r="K9" s="27">
        <v>-2.0654999780381003E-11</v>
      </c>
      <c r="L9" s="27">
        <v>0.79345001926555703</v>
      </c>
    </row>
    <row r="10" spans="1:12" x14ac:dyDescent="0.25">
      <c r="A10" s="37"/>
      <c r="B10" s="20" t="s">
        <v>14</v>
      </c>
      <c r="C10" s="13">
        <v>1</v>
      </c>
      <c r="D10" s="13">
        <v>1</v>
      </c>
      <c r="E10" s="14">
        <f t="shared" si="1"/>
        <v>1</v>
      </c>
      <c r="F10" s="23" t="str">
        <f t="shared" si="2"/>
        <v>21-100%</v>
      </c>
      <c r="G10" s="29">
        <f t="shared" si="0"/>
        <v>0.15384615384615385</v>
      </c>
      <c r="H10" s="31"/>
      <c r="I10" s="28">
        <v>0.206549980734443</v>
      </c>
      <c r="J10" s="28">
        <v>0.99999999997934497</v>
      </c>
      <c r="K10" s="27">
        <v>0.79345001926555703</v>
      </c>
      <c r="L10" s="27">
        <v>-2.0655033239336262E-11</v>
      </c>
    </row>
    <row r="11" spans="1:12" x14ac:dyDescent="0.25">
      <c r="A11" s="37"/>
      <c r="B11" s="20" t="s">
        <v>15</v>
      </c>
      <c r="C11" s="13">
        <v>81</v>
      </c>
      <c r="D11" s="13">
        <v>8</v>
      </c>
      <c r="E11" s="14">
        <f t="shared" si="1"/>
        <v>9.8765432098765427E-2</v>
      </c>
      <c r="F11" s="23" t="str">
        <f t="shared" si="2"/>
        <v>5-18%</v>
      </c>
      <c r="G11" s="29">
        <f t="shared" si="0"/>
        <v>0.15384615384615385</v>
      </c>
      <c r="H11" s="31"/>
      <c r="I11" s="28">
        <v>5.0900183613405488E-2</v>
      </c>
      <c r="J11" s="28">
        <v>0.18296480563199519</v>
      </c>
      <c r="K11" s="27">
        <v>4.7865248485359939E-2</v>
      </c>
      <c r="L11" s="27">
        <v>8.419937353322976E-2</v>
      </c>
    </row>
    <row r="12" spans="1:12" x14ac:dyDescent="0.25">
      <c r="A12" s="38"/>
      <c r="B12" s="15" t="s">
        <v>7</v>
      </c>
      <c r="C12" s="16">
        <v>83</v>
      </c>
      <c r="D12" s="16">
        <v>9</v>
      </c>
      <c r="E12" s="17">
        <f t="shared" si="1"/>
        <v>0.10843373493975904</v>
      </c>
      <c r="F12" s="24" t="str">
        <f t="shared" si="2"/>
        <v>6-19%</v>
      </c>
      <c r="G12" s="29">
        <f t="shared" si="0"/>
        <v>0.15384615384615385</v>
      </c>
      <c r="H12" s="31"/>
      <c r="I12" s="28">
        <v>5.8104987947134035E-2</v>
      </c>
      <c r="J12" s="28">
        <v>0.19340445727471811</v>
      </c>
      <c r="K12" s="27">
        <v>5.0328746992625004E-2</v>
      </c>
      <c r="L12" s="27">
        <v>8.4970722334959073E-2</v>
      </c>
    </row>
    <row r="13" spans="1:12" x14ac:dyDescent="0.25">
      <c r="A13" s="36" t="s">
        <v>8</v>
      </c>
      <c r="B13" s="20" t="s">
        <v>16</v>
      </c>
      <c r="C13" s="13">
        <v>4</v>
      </c>
      <c r="D13" s="13">
        <v>0</v>
      </c>
      <c r="E13" s="14">
        <f t="shared" si="1"/>
        <v>0</v>
      </c>
      <c r="F13" s="23" t="str">
        <f t="shared" si="2"/>
        <v>0-49%</v>
      </c>
      <c r="G13" s="29">
        <f t="shared" si="0"/>
        <v>0.15384615384615385</v>
      </c>
      <c r="H13" s="31"/>
      <c r="I13" s="28">
        <v>1.2752755544863424E-11</v>
      </c>
      <c r="J13" s="28">
        <v>0.48988982039941581</v>
      </c>
      <c r="K13" s="27">
        <v>-1.2752755544863424E-11</v>
      </c>
      <c r="L13" s="27">
        <v>0.48988982039941581</v>
      </c>
    </row>
    <row r="14" spans="1:12" x14ac:dyDescent="0.25">
      <c r="A14" s="37"/>
      <c r="B14" s="20" t="s">
        <v>17</v>
      </c>
      <c r="C14" s="13">
        <v>46</v>
      </c>
      <c r="D14" s="13">
        <v>5</v>
      </c>
      <c r="E14" s="14">
        <f t="shared" si="1"/>
        <v>0.10869565217391304</v>
      </c>
      <c r="F14" s="23" t="str">
        <f t="shared" si="2"/>
        <v>5-23%</v>
      </c>
      <c r="G14" s="29">
        <f t="shared" si="0"/>
        <v>0.15384615384615385</v>
      </c>
      <c r="H14" s="31"/>
      <c r="I14" s="28">
        <v>4.7331535779894983E-2</v>
      </c>
      <c r="J14" s="28">
        <v>0.23037798290122902</v>
      </c>
      <c r="K14" s="27">
        <v>6.1364116394018058E-2</v>
      </c>
      <c r="L14" s="27">
        <v>0.12168233072731598</v>
      </c>
    </row>
    <row r="15" spans="1:12" x14ac:dyDescent="0.25">
      <c r="A15" s="37"/>
      <c r="B15" s="20" t="s">
        <v>18</v>
      </c>
      <c r="C15" s="13">
        <v>57</v>
      </c>
      <c r="D15" s="13">
        <v>11</v>
      </c>
      <c r="E15" s="14">
        <f t="shared" si="1"/>
        <v>0.19298245614035087</v>
      </c>
      <c r="F15" s="23" t="str">
        <f t="shared" si="2"/>
        <v>11-31%</v>
      </c>
      <c r="G15" s="29">
        <f t="shared" si="0"/>
        <v>0.15384615384615385</v>
      </c>
      <c r="H15" s="31"/>
      <c r="I15" s="28">
        <v>0.1113275954862314</v>
      </c>
      <c r="J15" s="28">
        <v>0.31340662911464939</v>
      </c>
      <c r="K15" s="27">
        <v>8.1654860654119463E-2</v>
      </c>
      <c r="L15" s="27">
        <v>0.12042417297429853</v>
      </c>
    </row>
    <row r="16" spans="1:12" x14ac:dyDescent="0.25">
      <c r="A16" s="37"/>
      <c r="B16" s="20" t="s">
        <v>19</v>
      </c>
      <c r="C16" s="13">
        <v>4</v>
      </c>
      <c r="D16" s="13">
        <v>1</v>
      </c>
      <c r="E16" s="14">
        <f t="shared" si="1"/>
        <v>0.25</v>
      </c>
      <c r="F16" s="23" t="str">
        <f t="shared" si="2"/>
        <v>5-70%</v>
      </c>
      <c r="G16" s="29">
        <f t="shared" si="0"/>
        <v>0.15384615384615385</v>
      </c>
      <c r="H16" s="31"/>
      <c r="I16" s="28">
        <v>4.5587393383908402E-2</v>
      </c>
      <c r="J16" s="28">
        <v>0.69935751682217584</v>
      </c>
      <c r="K16" s="27">
        <v>0.20441260661609159</v>
      </c>
      <c r="L16" s="27">
        <v>0.44935751682217584</v>
      </c>
    </row>
    <row r="17" spans="1:17" x14ac:dyDescent="0.25">
      <c r="A17" s="37"/>
      <c r="B17" s="20" t="s">
        <v>20</v>
      </c>
      <c r="C17" s="13">
        <v>2</v>
      </c>
      <c r="D17" s="13">
        <v>1</v>
      </c>
      <c r="E17" s="14">
        <f t="shared" si="1"/>
        <v>0.5</v>
      </c>
      <c r="F17" s="23" t="str">
        <f t="shared" si="2"/>
        <v>9-91%</v>
      </c>
      <c r="G17" s="29">
        <f t="shared" si="0"/>
        <v>0.15384615384615385</v>
      </c>
      <c r="H17" s="31"/>
      <c r="I17" s="28">
        <v>9.4531487974157391E-2</v>
      </c>
      <c r="J17" s="28">
        <v>0.90546851202584266</v>
      </c>
      <c r="K17" s="27">
        <v>0.40546851202584261</v>
      </c>
      <c r="L17" s="27">
        <v>0.40546851202584266</v>
      </c>
    </row>
    <row r="18" spans="1:17" x14ac:dyDescent="0.25">
      <c r="A18" s="37"/>
      <c r="B18" s="20" t="s">
        <v>21</v>
      </c>
      <c r="C18" s="13">
        <v>3</v>
      </c>
      <c r="D18" s="13">
        <v>1</v>
      </c>
      <c r="E18" s="14">
        <f t="shared" si="1"/>
        <v>0.33333333333333331</v>
      </c>
      <c r="F18" s="23" t="str">
        <f t="shared" si="2"/>
        <v>6-79%</v>
      </c>
      <c r="G18" s="29">
        <f t="shared" si="0"/>
        <v>0.15384615384615385</v>
      </c>
      <c r="H18" s="31"/>
      <c r="I18" s="28">
        <v>6.1492125010559097E-2</v>
      </c>
      <c r="J18" s="28">
        <v>0.79233988521388232</v>
      </c>
      <c r="K18" s="27">
        <v>0.2718412083227742</v>
      </c>
      <c r="L18" s="27">
        <v>0.45900655188054901</v>
      </c>
    </row>
    <row r="19" spans="1:17" x14ac:dyDescent="0.25">
      <c r="A19" s="37"/>
      <c r="B19" s="20" t="s">
        <v>22</v>
      </c>
      <c r="C19" s="13">
        <v>137</v>
      </c>
      <c r="D19" s="13">
        <v>38</v>
      </c>
      <c r="E19" s="14">
        <f t="shared" si="1"/>
        <v>0.27737226277372262</v>
      </c>
      <c r="F19" s="23" t="str">
        <f t="shared" si="2"/>
        <v>21-36%</v>
      </c>
      <c r="G19" s="29">
        <f t="shared" si="0"/>
        <v>0.15384615384615385</v>
      </c>
      <c r="H19" s="31"/>
      <c r="I19" s="28">
        <v>0.20925697708710816</v>
      </c>
      <c r="J19" s="28">
        <v>0.35763186888622123</v>
      </c>
      <c r="K19" s="27">
        <v>6.8115285686614457E-2</v>
      </c>
      <c r="L19" s="27">
        <v>8.0259606112498605E-2</v>
      </c>
    </row>
    <row r="20" spans="1:17" x14ac:dyDescent="0.25">
      <c r="A20" s="38"/>
      <c r="B20" s="21" t="s">
        <v>9</v>
      </c>
      <c r="C20" s="16">
        <v>253</v>
      </c>
      <c r="D20" s="16">
        <v>57</v>
      </c>
      <c r="E20" s="17">
        <f t="shared" si="1"/>
        <v>0.22529644268774704</v>
      </c>
      <c r="F20" s="24" t="str">
        <f t="shared" si="2"/>
        <v>18-28%</v>
      </c>
      <c r="G20" s="29">
        <f t="shared" si="0"/>
        <v>0.15384615384615385</v>
      </c>
      <c r="H20" s="31"/>
      <c r="I20" s="28">
        <v>0.17814732335641204</v>
      </c>
      <c r="J20" s="28">
        <v>0.28066275702972082</v>
      </c>
      <c r="K20" s="27">
        <v>4.7149119331335004E-2</v>
      </c>
      <c r="L20" s="27">
        <v>5.5366314341973782E-2</v>
      </c>
    </row>
    <row r="21" spans="1:17" s="1" customFormat="1" x14ac:dyDescent="0.25">
      <c r="A21" s="39" t="s">
        <v>27</v>
      </c>
      <c r="B21" s="25" t="s">
        <v>33</v>
      </c>
      <c r="C21" s="11">
        <v>240</v>
      </c>
      <c r="D21" s="11">
        <v>26</v>
      </c>
      <c r="E21" s="9">
        <f t="shared" si="1"/>
        <v>0.10833333333333334</v>
      </c>
      <c r="F21" s="23" t="str">
        <f t="shared" si="2"/>
        <v>8-15%</v>
      </c>
      <c r="G21" s="29">
        <f t="shared" si="0"/>
        <v>0.15384615384615385</v>
      </c>
      <c r="H21" s="31"/>
      <c r="I21" s="28">
        <v>7.4999999999999997E-2</v>
      </c>
      <c r="J21" s="28">
        <v>0.154</v>
      </c>
      <c r="K21" s="27">
        <f>E21-I21</f>
        <v>3.333333333333334E-2</v>
      </c>
      <c r="L21" s="27">
        <f>J21-E21</f>
        <v>4.5666666666666661E-2</v>
      </c>
      <c r="M21" s="32"/>
      <c r="N21" s="32"/>
    </row>
    <row r="22" spans="1:17" ht="30.75" customHeight="1" x14ac:dyDescent="0.25">
      <c r="A22" s="40"/>
      <c r="B22" s="21" t="s">
        <v>26</v>
      </c>
      <c r="C22" s="26">
        <v>241</v>
      </c>
      <c r="D22" s="26">
        <v>27</v>
      </c>
      <c r="E22" s="17">
        <f t="shared" si="1"/>
        <v>0.11203319502074689</v>
      </c>
      <c r="F22" s="24" t="str">
        <f t="shared" si="2"/>
        <v>8-16%</v>
      </c>
      <c r="G22" s="29">
        <f t="shared" si="0"/>
        <v>0.15384615384615385</v>
      </c>
      <c r="H22" s="31"/>
      <c r="I22" s="28">
        <v>7.8146812962828702E-2</v>
      </c>
      <c r="J22" s="28">
        <v>0.15809359816021568</v>
      </c>
      <c r="K22" s="27">
        <v>3.3886382057918191E-2</v>
      </c>
      <c r="L22" s="27">
        <v>4.6060403139468784E-2</v>
      </c>
    </row>
    <row r="23" spans="1:17" x14ac:dyDescent="0.25">
      <c r="A23" s="18"/>
      <c r="B23" s="10" t="s">
        <v>0</v>
      </c>
      <c r="C23" s="16">
        <v>1625</v>
      </c>
      <c r="D23" s="16">
        <v>250</v>
      </c>
      <c r="E23" s="17">
        <f t="shared" si="1"/>
        <v>0.15384615384615385</v>
      </c>
      <c r="F23" s="24" t="str">
        <f t="shared" si="2"/>
        <v>14-17%</v>
      </c>
      <c r="H23" s="31"/>
      <c r="I23" s="28">
        <v>0.13712183006715528</v>
      </c>
      <c r="J23" s="28">
        <v>0.17220320909168468</v>
      </c>
      <c r="K23" s="27">
        <v>1.6724323778998573E-2</v>
      </c>
      <c r="L23" s="27">
        <v>1.8357055245530829E-2</v>
      </c>
    </row>
    <row r="25" spans="1:17" x14ac:dyDescent="0.25">
      <c r="P25" s="1"/>
      <c r="Q25" s="1"/>
    </row>
    <row r="26" spans="1:17" s="1" customFormat="1" x14ac:dyDescent="0.25">
      <c r="G26" s="32"/>
      <c r="H26" s="32"/>
      <c r="I26" s="32"/>
      <c r="J26" s="32"/>
      <c r="K26" s="32"/>
      <c r="L26" s="32"/>
      <c r="M26" s="32"/>
      <c r="N26" s="32"/>
    </row>
    <row r="27" spans="1:17" s="1" customFormat="1" x14ac:dyDescent="0.25">
      <c r="G27" s="32"/>
      <c r="H27" s="32"/>
      <c r="I27" s="32"/>
      <c r="J27" s="32"/>
      <c r="K27" s="32"/>
      <c r="L27" s="32"/>
      <c r="M27" s="32"/>
      <c r="N27" s="32"/>
    </row>
    <row r="28" spans="1:17" x14ac:dyDescent="0.25">
      <c r="P28" s="1"/>
      <c r="Q28" s="1"/>
    </row>
  </sheetData>
  <mergeCells count="5">
    <mergeCell ref="A2:H2"/>
    <mergeCell ref="A5:A8"/>
    <mergeCell ref="A9:A12"/>
    <mergeCell ref="A13:A20"/>
    <mergeCell ref="A21: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2019-10-18T08:43:20Z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