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Psühhiaatria\"/>
    </mc:Choice>
  </mc:AlternateContent>
  <xr:revisionPtr revIDLastSave="0" documentId="13_ncr:1_{48709A3D-B57B-4A67-A300-08CD4F5FA504}" xr6:coauthVersionLast="43" xr6:coauthVersionMax="45" xr10:uidLastSave="{00000000-0000-0000-0000-000000000000}"/>
  <bookViews>
    <workbookView xWindow="-120" yWindow="-120" windowWidth="29040" windowHeight="15840" tabRatio="831" xr2:uid="{00000000-000D-0000-FFFF-FFFF00000000}"/>
  </bookViews>
  <sheets>
    <sheet name="Kirjeldus" sheetId="7" r:id="rId1"/>
    <sheet name="Aruandesse2018" sheetId="18" r:id="rId2"/>
    <sheet name="Kirjeldus'17" sheetId="19" r:id="rId3"/>
    <sheet name="Aruandesse2017" sheetId="12" r:id="rId4"/>
  </sheet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DF_GRID_1_2" localSheetId="1">#REF!</definedName>
    <definedName name="DF_GRID_1_2">#REF!</definedName>
    <definedName name="DF_GRID_1_3" localSheetId="1">#REF!</definedName>
    <definedName name="DF_GRID_1_3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8" l="1"/>
  <c r="E17" i="18"/>
  <c r="F16" i="18"/>
  <c r="E16" i="18"/>
  <c r="J16" i="18" s="1"/>
  <c r="F15" i="18"/>
  <c r="E15" i="18"/>
  <c r="J15" i="18" s="1"/>
  <c r="F14" i="18"/>
  <c r="E14" i="18"/>
  <c r="J14" i="18" s="1"/>
  <c r="F12" i="18"/>
  <c r="E12" i="18"/>
  <c r="J12" i="18" s="1"/>
  <c r="F11" i="18"/>
  <c r="E11" i="18"/>
  <c r="J11" i="18" s="1"/>
  <c r="G10" i="18"/>
  <c r="F10" i="18"/>
  <c r="E10" i="18"/>
  <c r="J10" i="18" s="1"/>
  <c r="F9" i="18"/>
  <c r="E9" i="18"/>
  <c r="J9" i="18" s="1"/>
  <c r="F7" i="18"/>
  <c r="E7" i="18"/>
  <c r="F6" i="18"/>
  <c r="E6" i="18"/>
  <c r="J6" i="18" s="1"/>
  <c r="F4" i="18"/>
  <c r="E4" i="18"/>
  <c r="J4" i="18" s="1"/>
  <c r="K9" i="18" l="1"/>
  <c r="K15" i="18"/>
  <c r="J8" i="18"/>
  <c r="K8" i="18"/>
  <c r="K6" i="18"/>
  <c r="K14" i="18"/>
  <c r="K16" i="18"/>
  <c r="K10" i="18"/>
  <c r="K12" i="18"/>
  <c r="K5" i="18"/>
  <c r="J5" i="18"/>
  <c r="J7" i="18"/>
  <c r="K7" i="18"/>
  <c r="G16" i="18"/>
  <c r="J17" i="18"/>
  <c r="K17" i="18"/>
  <c r="K11" i="18"/>
  <c r="K4" i="18"/>
  <c r="G7" i="18"/>
  <c r="G12" i="18"/>
  <c r="G4" i="18"/>
  <c r="G5" i="18"/>
  <c r="G8" i="18"/>
  <c r="G11" i="18"/>
  <c r="G6" i="18"/>
  <c r="G9" i="18"/>
  <c r="G14" i="18"/>
  <c r="G15" i="18"/>
  <c r="F5" i="12" l="1"/>
  <c r="F6" i="12"/>
  <c r="F7" i="12"/>
  <c r="F8" i="12"/>
  <c r="F9" i="12"/>
  <c r="F10" i="12"/>
  <c r="F11" i="12"/>
  <c r="F12" i="12"/>
  <c r="F13" i="12"/>
  <c r="F14" i="12"/>
  <c r="F15" i="12"/>
  <c r="F16" i="12"/>
  <c r="F17" i="12"/>
  <c r="E16" i="12" l="1"/>
  <c r="E13" i="12"/>
  <c r="E14" i="12"/>
  <c r="E11" i="12"/>
  <c r="E9" i="12"/>
  <c r="E5" i="12"/>
  <c r="E6" i="12"/>
  <c r="E8" i="12"/>
  <c r="E12" i="12"/>
  <c r="E10" i="12" l="1"/>
  <c r="E7" i="12" l="1"/>
  <c r="E15" i="12"/>
  <c r="E4" i="12"/>
  <c r="E17" i="12" l="1"/>
  <c r="G5" i="12" l="1"/>
  <c r="G9" i="12"/>
  <c r="G13" i="12"/>
  <c r="G4" i="12"/>
  <c r="G7" i="12"/>
  <c r="G11" i="12"/>
  <c r="G8" i="12"/>
  <c r="G12" i="12"/>
  <c r="G6" i="12"/>
  <c r="G10" i="12"/>
  <c r="G14" i="12"/>
  <c r="G15" i="12"/>
  <c r="G16" i="12"/>
  <c r="F4" i="12" l="1"/>
</calcChain>
</file>

<file path=xl/sharedStrings.xml><?xml version="1.0" encoding="utf-8"?>
<sst xmlns="http://schemas.openxmlformats.org/spreadsheetml/2006/main" count="64" uniqueCount="36">
  <si>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</si>
  <si>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</si>
  <si>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</si>
  <si>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</si>
  <si>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</si>
  <si>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</si>
  <si>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</si>
  <si>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</si>
  <si>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</si>
  <si>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 xml:space="preserve">Skisofreenia indikaator 3: Esimese diagnoosiaasta skisofreeniahaige esimene ambulatoorne visiit 30 päeva jooksul pärast haiglaravi
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</si>
  <si>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</si>
  <si>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</si>
  <si>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</si>
  <si>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</si>
  <si>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</si>
  <si>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Põhja-Eesti Regionaalhaigla</t>
  </si>
  <si>
    <t>Tartu Ülikooli Kliinikum</t>
  </si>
  <si>
    <t>Tallinna lastehaigla</t>
  </si>
  <si>
    <t>Ida-Tallinna Keskhaigla</t>
  </si>
  <si>
    <t>Pärnu Haigla</t>
  </si>
  <si>
    <t>Kuressaare Haigla</t>
  </si>
  <si>
    <t>Lõuna-Eesti Haigla</t>
  </si>
  <si>
    <t>Valga Haigla</t>
  </si>
  <si>
    <t>Viljandi Haigla</t>
  </si>
  <si>
    <t>2017.a statsionaarsete esmahaigestunute arv</t>
  </si>
  <si>
    <t>2017.a esmasele statsionaarsele raviarvele järgneb 30 päeva jooksul (≤30) ambulatoorne psühhiaatrilise teenuse arve</t>
  </si>
  <si>
    <t>2017.a esmasele statsionaarsele raviarvele järgneb 30 päeva jooksul (≤30) ambulatoorne psühhiaatrilise teenuse arve, osakaal</t>
  </si>
  <si>
    <t>HVA välised teenuseosutajad</t>
  </si>
  <si>
    <t>Ahtme Haigla</t>
  </si>
  <si>
    <t>Raplamaa Haigla</t>
  </si>
  <si>
    <t>2018.a statsionaarsete esmahaigestunute arv</t>
  </si>
  <si>
    <t>HVA välised
teenuseosutajad</t>
  </si>
  <si>
    <t>95% UV</t>
  </si>
  <si>
    <t>2018.a 30 päeva pärast haiglaravi ambulatoorsele visiidile pöördunute arv</t>
  </si>
  <si>
    <t>2018.a 30 päeva pärast haiglaravi ambulatoorsele visiidile pöördunute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</si>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</sst>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Times New Roman"/>
      <family val="1"/>
      <charset val="186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80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28" fillId="0" borderId="0" applyFont="0" applyFill="0" applyBorder="0" applyAlignment="0" applyProtection="0"/>
    <xf numFmtId="0" fontId="33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Fill="1" applyBorder="1"/>
    <xf numFmtId="3" fontId="0" fillId="0" borderId="12" xfId="0" applyNumberFormat="1" applyBorder="1" applyAlignment="1">
      <alignment wrapText="1"/>
    </xf>
    <xf numFmtId="9" fontId="28" fillId="0" borderId="12" xfId="160" applyFont="1" applyBorder="1" applyAlignment="1"/>
    <xf numFmtId="9" fontId="30" fillId="0" borderId="0" xfId="0" applyNumberFormat="1" applyFont="1"/>
    <xf numFmtId="0" fontId="29" fillId="0" borderId="17" xfId="0" applyFont="1" applyBorder="1"/>
    <xf numFmtId="3" fontId="29" fillId="0" borderId="12" xfId="0" applyNumberFormat="1" applyFont="1" applyBorder="1" applyAlignment="1">
      <alignment wrapText="1"/>
    </xf>
    <xf numFmtId="9" fontId="29" fillId="0" borderId="12" xfId="160" applyFont="1" applyBorder="1" applyAlignment="1"/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9" fontId="28" fillId="0" borderId="12" xfId="160" applyFont="1" applyBorder="1" applyAlignment="1">
      <alignment horizontal="right"/>
    </xf>
    <xf numFmtId="9" fontId="29" fillId="0" borderId="12" xfId="160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165" fontId="30" fillId="0" borderId="0" xfId="0" applyNumberFormat="1" applyFont="1"/>
    <xf numFmtId="164" fontId="30" fillId="0" borderId="0" xfId="0" applyNumberFormat="1" applyFont="1"/>
    <xf numFmtId="0" fontId="0" fillId="0" borderId="16" xfId="0" applyFont="1" applyBorder="1"/>
    <xf numFmtId="0" fontId="0" fillId="0" borderId="12" xfId="0" applyFont="1" applyBorder="1"/>
    <xf numFmtId="0" fontId="31" fillId="0" borderId="16" xfId="0" applyFont="1" applyBorder="1" applyAlignment="1">
      <alignment horizontal="center" vertical="center" wrapText="1"/>
    </xf>
    <xf numFmtId="0" fontId="0" fillId="0" borderId="0" xfId="0" applyFont="1"/>
    <xf numFmtId="164" fontId="30" fillId="0" borderId="0" xfId="0" applyNumberFormat="1" applyFont="1" applyFill="1"/>
    <xf numFmtId="165" fontId="30" fillId="0" borderId="0" xfId="0" applyNumberFormat="1" applyFont="1" applyFill="1"/>
    <xf numFmtId="9" fontId="30" fillId="0" borderId="0" xfId="0" applyNumberFormat="1" applyFont="1" applyFill="1"/>
    <xf numFmtId="0" fontId="0" fillId="0" borderId="0" xfId="0" applyFont="1" applyFill="1"/>
    <xf numFmtId="0" fontId="30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/>
    <xf numFmtId="0" fontId="32" fillId="0" borderId="0" xfId="0" applyFont="1" applyAlignment="1">
      <alignment horizontal="left" vertical="top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49" fontId="28" fillId="0" borderId="12" xfId="160" applyNumberFormat="1" applyFont="1" applyBorder="1" applyAlignment="1">
      <alignment horizontal="right"/>
    </xf>
  </cellXfs>
  <cellStyles count="18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79" xr:uid="{00000000-0005-0000-0000-000009000000}"/>
    <cellStyle name="Accent1 17" xfId="164" xr:uid="{00000000-0005-0000-0000-00000A000000}"/>
    <cellStyle name="Accent1 2" xfId="2" xr:uid="{00000000-0005-0000-0000-00000B000000}"/>
    <cellStyle name="Accent1 3" xfId="86" xr:uid="{00000000-0005-0000-0000-00000C000000}"/>
    <cellStyle name="Accent1 4" xfId="97" xr:uid="{00000000-0005-0000-0000-00000D000000}"/>
    <cellStyle name="Accent1 5" xfId="99" xr:uid="{00000000-0005-0000-0000-00000E000000}"/>
    <cellStyle name="Accent1 6" xfId="110" xr:uid="{00000000-0005-0000-0000-00000F000000}"/>
    <cellStyle name="Accent1 7" xfId="111" xr:uid="{00000000-0005-0000-0000-000010000000}"/>
    <cellStyle name="Accent1 8" xfId="122" xr:uid="{00000000-0005-0000-0000-000011000000}"/>
    <cellStyle name="Accent1 9" xfId="124" xr:uid="{00000000-0005-0000-0000-000012000000}"/>
    <cellStyle name="Accent2 - 20%" xfId="7" xr:uid="{00000000-0005-0000-0000-000013000000}"/>
    <cellStyle name="Accent2 - 40%" xfId="8" xr:uid="{00000000-0005-0000-0000-000014000000}"/>
    <cellStyle name="Accent2 - 60%" xfId="9" xr:uid="{00000000-0005-0000-0000-000015000000}"/>
    <cellStyle name="Accent2 10" xfId="134" xr:uid="{00000000-0005-0000-0000-000016000000}"/>
    <cellStyle name="Accent2 11" xfId="137" xr:uid="{00000000-0005-0000-0000-000017000000}"/>
    <cellStyle name="Accent2 12" xfId="146" xr:uid="{00000000-0005-0000-0000-000018000000}"/>
    <cellStyle name="Accent2 13" xfId="149" xr:uid="{00000000-0005-0000-0000-000019000000}"/>
    <cellStyle name="Accent2 14" xfId="158" xr:uid="{00000000-0005-0000-0000-00001A000000}"/>
    <cellStyle name="Accent2 15" xfId="163" xr:uid="{00000000-0005-0000-0000-00001B000000}"/>
    <cellStyle name="Accent2 16" xfId="178" xr:uid="{00000000-0005-0000-0000-00001C000000}"/>
    <cellStyle name="Accent2 17" xfId="166" xr:uid="{00000000-0005-0000-0000-00001D000000}"/>
    <cellStyle name="Accent2 2" xfId="6" xr:uid="{00000000-0005-0000-0000-00001E000000}"/>
    <cellStyle name="Accent2 3" xfId="87" xr:uid="{00000000-0005-0000-0000-00001F000000}"/>
    <cellStyle name="Accent2 4" xfId="96" xr:uid="{00000000-0005-0000-0000-000020000000}"/>
    <cellStyle name="Accent2 5" xfId="100" xr:uid="{00000000-0005-0000-0000-000021000000}"/>
    <cellStyle name="Accent2 6" xfId="109" xr:uid="{00000000-0005-0000-0000-000022000000}"/>
    <cellStyle name="Accent2 7" xfId="112" xr:uid="{00000000-0005-0000-0000-000023000000}"/>
    <cellStyle name="Accent2 8" xfId="121" xr:uid="{00000000-0005-0000-0000-000024000000}"/>
    <cellStyle name="Accent2 9" xfId="125" xr:uid="{00000000-0005-0000-0000-000025000000}"/>
    <cellStyle name="Accent3 - 20%" xfId="11" xr:uid="{00000000-0005-0000-0000-000026000000}"/>
    <cellStyle name="Accent3 - 40%" xfId="12" xr:uid="{00000000-0005-0000-0000-000027000000}"/>
    <cellStyle name="Accent3 - 60%" xfId="13" xr:uid="{00000000-0005-0000-0000-000028000000}"/>
    <cellStyle name="Accent3 10" xfId="133" xr:uid="{00000000-0005-0000-0000-000029000000}"/>
    <cellStyle name="Accent3 11" xfId="138" xr:uid="{00000000-0005-0000-0000-00002A000000}"/>
    <cellStyle name="Accent3 12" xfId="145" xr:uid="{00000000-0005-0000-0000-00002B000000}"/>
    <cellStyle name="Accent3 13" xfId="150" xr:uid="{00000000-0005-0000-0000-00002C000000}"/>
    <cellStyle name="Accent3 14" xfId="157" xr:uid="{00000000-0005-0000-0000-00002D000000}"/>
    <cellStyle name="Accent3 15" xfId="165" xr:uid="{00000000-0005-0000-0000-00002E000000}"/>
    <cellStyle name="Accent3 16" xfId="177" xr:uid="{00000000-0005-0000-0000-00002F000000}"/>
    <cellStyle name="Accent3 17" xfId="168" xr:uid="{00000000-0005-0000-0000-000030000000}"/>
    <cellStyle name="Accent3 2" xfId="10" xr:uid="{00000000-0005-0000-0000-000031000000}"/>
    <cellStyle name="Accent3 3" xfId="88" xr:uid="{00000000-0005-0000-0000-000032000000}"/>
    <cellStyle name="Accent3 4" xfId="95" xr:uid="{00000000-0005-0000-0000-000033000000}"/>
    <cellStyle name="Accent3 5" xfId="101" xr:uid="{00000000-0005-0000-0000-000034000000}"/>
    <cellStyle name="Accent3 6" xfId="108" xr:uid="{00000000-0005-0000-0000-000035000000}"/>
    <cellStyle name="Accent3 7" xfId="113" xr:uid="{00000000-0005-0000-0000-000036000000}"/>
    <cellStyle name="Accent3 8" xfId="120" xr:uid="{00000000-0005-0000-0000-000037000000}"/>
    <cellStyle name="Accent3 9" xfId="126" xr:uid="{00000000-0005-0000-0000-000038000000}"/>
    <cellStyle name="Accent4 - 20%" xfId="15" xr:uid="{00000000-0005-0000-0000-000039000000}"/>
    <cellStyle name="Accent4 - 40%" xfId="16" xr:uid="{00000000-0005-0000-0000-00003A000000}"/>
    <cellStyle name="Accent4 - 60%" xfId="17" xr:uid="{00000000-0005-0000-0000-00003B000000}"/>
    <cellStyle name="Accent4 10" xfId="132" xr:uid="{00000000-0005-0000-0000-00003C000000}"/>
    <cellStyle name="Accent4 11" xfId="139" xr:uid="{00000000-0005-0000-0000-00003D000000}"/>
    <cellStyle name="Accent4 12" xfId="144" xr:uid="{00000000-0005-0000-0000-00003E000000}"/>
    <cellStyle name="Accent4 13" xfId="151" xr:uid="{00000000-0005-0000-0000-00003F000000}"/>
    <cellStyle name="Accent4 14" xfId="156" xr:uid="{00000000-0005-0000-0000-000040000000}"/>
    <cellStyle name="Accent4 15" xfId="167" xr:uid="{00000000-0005-0000-0000-000041000000}"/>
    <cellStyle name="Accent4 16" xfId="176" xr:uid="{00000000-0005-0000-0000-000042000000}"/>
    <cellStyle name="Accent4 17" xfId="171" xr:uid="{00000000-0005-0000-0000-000043000000}"/>
    <cellStyle name="Accent4 2" xfId="14" xr:uid="{00000000-0005-0000-0000-000044000000}"/>
    <cellStyle name="Accent4 3" xfId="89" xr:uid="{00000000-0005-0000-0000-000045000000}"/>
    <cellStyle name="Accent4 4" xfId="94" xr:uid="{00000000-0005-0000-0000-000046000000}"/>
    <cellStyle name="Accent4 5" xfId="102" xr:uid="{00000000-0005-0000-0000-000047000000}"/>
    <cellStyle name="Accent4 6" xfId="107" xr:uid="{00000000-0005-0000-0000-000048000000}"/>
    <cellStyle name="Accent4 7" xfId="114" xr:uid="{00000000-0005-0000-0000-000049000000}"/>
    <cellStyle name="Accent4 8" xfId="119" xr:uid="{00000000-0005-0000-0000-00004A000000}"/>
    <cellStyle name="Accent4 9" xfId="127" xr:uid="{00000000-0005-0000-0000-00004B000000}"/>
    <cellStyle name="Accent5 - 20%" xfId="19" xr:uid="{00000000-0005-0000-0000-00004C000000}"/>
    <cellStyle name="Accent5 - 40%" xfId="20" xr:uid="{00000000-0005-0000-0000-00004D000000}"/>
    <cellStyle name="Accent5 - 60%" xfId="21" xr:uid="{00000000-0005-0000-0000-00004E000000}"/>
    <cellStyle name="Accent5 10" xfId="131" xr:uid="{00000000-0005-0000-0000-00004F000000}"/>
    <cellStyle name="Accent5 11" xfId="140" xr:uid="{00000000-0005-0000-0000-000050000000}"/>
    <cellStyle name="Accent5 12" xfId="143" xr:uid="{00000000-0005-0000-0000-000051000000}"/>
    <cellStyle name="Accent5 13" xfId="152" xr:uid="{00000000-0005-0000-0000-000052000000}"/>
    <cellStyle name="Accent5 14" xfId="155" xr:uid="{00000000-0005-0000-0000-000053000000}"/>
    <cellStyle name="Accent5 15" xfId="169" xr:uid="{00000000-0005-0000-0000-000054000000}"/>
    <cellStyle name="Accent5 16" xfId="175" xr:uid="{00000000-0005-0000-0000-000055000000}"/>
    <cellStyle name="Accent5 17" xfId="172" xr:uid="{00000000-0005-0000-0000-000056000000}"/>
    <cellStyle name="Accent5 2" xfId="18" xr:uid="{00000000-0005-0000-0000-000057000000}"/>
    <cellStyle name="Accent5 3" xfId="90" xr:uid="{00000000-0005-0000-0000-000058000000}"/>
    <cellStyle name="Accent5 4" xfId="93" xr:uid="{00000000-0005-0000-0000-000059000000}"/>
    <cellStyle name="Accent5 5" xfId="103" xr:uid="{00000000-0005-0000-0000-00005A000000}"/>
    <cellStyle name="Accent5 6" xfId="106" xr:uid="{00000000-0005-0000-0000-00005B000000}"/>
    <cellStyle name="Accent5 7" xfId="115" xr:uid="{00000000-0005-0000-0000-00005C000000}"/>
    <cellStyle name="Accent5 8" xfId="118" xr:uid="{00000000-0005-0000-0000-00005D000000}"/>
    <cellStyle name="Accent5 9" xfId="128" xr:uid="{00000000-0005-0000-0000-00005E000000}"/>
    <cellStyle name="Accent6 - 20%" xfId="23" xr:uid="{00000000-0005-0000-0000-00005F000000}"/>
    <cellStyle name="Accent6 - 40%" xfId="24" xr:uid="{00000000-0005-0000-0000-000060000000}"/>
    <cellStyle name="Accent6 - 60%" xfId="25" xr:uid="{00000000-0005-0000-0000-000061000000}"/>
    <cellStyle name="Accent6 10" xfId="130" xr:uid="{00000000-0005-0000-0000-000062000000}"/>
    <cellStyle name="Accent6 11" xfId="141" xr:uid="{00000000-0005-0000-0000-000063000000}"/>
    <cellStyle name="Accent6 12" xfId="142" xr:uid="{00000000-0005-0000-0000-000064000000}"/>
    <cellStyle name="Accent6 13" xfId="153" xr:uid="{00000000-0005-0000-0000-000065000000}"/>
    <cellStyle name="Accent6 14" xfId="154" xr:uid="{00000000-0005-0000-0000-000066000000}"/>
    <cellStyle name="Accent6 15" xfId="170" xr:uid="{00000000-0005-0000-0000-000067000000}"/>
    <cellStyle name="Accent6 16" xfId="174" xr:uid="{00000000-0005-0000-0000-000068000000}"/>
    <cellStyle name="Accent6 17" xfId="173" xr:uid="{00000000-0005-0000-0000-000069000000}"/>
    <cellStyle name="Accent6 2" xfId="22" xr:uid="{00000000-0005-0000-0000-00006A000000}"/>
    <cellStyle name="Accent6 3" xfId="91" xr:uid="{00000000-0005-0000-0000-00006B000000}"/>
    <cellStyle name="Accent6 4" xfId="92" xr:uid="{00000000-0005-0000-0000-00006C000000}"/>
    <cellStyle name="Accent6 5" xfId="104" xr:uid="{00000000-0005-0000-0000-00006D000000}"/>
    <cellStyle name="Accent6 6" xfId="105" xr:uid="{00000000-0005-0000-0000-00006E000000}"/>
    <cellStyle name="Accent6 7" xfId="116" xr:uid="{00000000-0005-0000-0000-00006F000000}"/>
    <cellStyle name="Accent6 8" xfId="117" xr:uid="{00000000-0005-0000-0000-000070000000}"/>
    <cellStyle name="Accent6 9" xfId="129" xr:uid="{00000000-0005-0000-0000-000071000000}"/>
    <cellStyle name="Bad 2" xfId="26" xr:uid="{00000000-0005-0000-0000-000072000000}"/>
    <cellStyle name="Calculation 2" xfId="27" xr:uid="{00000000-0005-0000-0000-000073000000}"/>
    <cellStyle name="Check Cell 2" xfId="28" xr:uid="{00000000-0005-0000-0000-000074000000}"/>
    <cellStyle name="Emphasis 1" xfId="29" xr:uid="{00000000-0005-0000-0000-000075000000}"/>
    <cellStyle name="Emphasis 2" xfId="30" xr:uid="{00000000-0005-0000-0000-000076000000}"/>
    <cellStyle name="Emphasis 3" xfId="31" xr:uid="{00000000-0005-0000-0000-000077000000}"/>
    <cellStyle name="Good 2" xfId="32" xr:uid="{00000000-0005-0000-0000-000078000000}"/>
    <cellStyle name="Heading 1 2" xfId="33" xr:uid="{00000000-0005-0000-0000-000079000000}"/>
    <cellStyle name="Heading 2 2" xfId="34" xr:uid="{00000000-0005-0000-0000-00007A000000}"/>
    <cellStyle name="Heading 3 2" xfId="35" xr:uid="{00000000-0005-0000-0000-00007B000000}"/>
    <cellStyle name="Heading 4 2" xfId="36" xr:uid="{00000000-0005-0000-0000-00007C000000}"/>
    <cellStyle name="Input 2" xfId="37" xr:uid="{00000000-0005-0000-0000-00007D000000}"/>
    <cellStyle name="Linked Cell 2" xfId="38" xr:uid="{00000000-0005-0000-0000-00007E000000}"/>
    <cellStyle name="Neutral 2" xfId="39" xr:uid="{00000000-0005-0000-0000-00007F000000}"/>
    <cellStyle name="Normal" xfId="0" builtinId="0"/>
    <cellStyle name="Normal 2" xfId="1" xr:uid="{00000000-0005-0000-0000-000081000000}"/>
    <cellStyle name="Normal 3" xfId="98" xr:uid="{00000000-0005-0000-0000-000082000000}"/>
    <cellStyle name="Normal 4" xfId="123" xr:uid="{00000000-0005-0000-0000-000083000000}"/>
    <cellStyle name="Normal 5" xfId="161" xr:uid="{00000000-0005-0000-0000-000084000000}"/>
    <cellStyle name="Note 2" xfId="40" xr:uid="{00000000-0005-0000-0000-000085000000}"/>
    <cellStyle name="Output 2" xfId="41" xr:uid="{00000000-0005-0000-0000-000086000000}"/>
    <cellStyle name="Percent" xfId="160" builtinId="5"/>
    <cellStyle name="SAPBEXaggData" xfId="42" xr:uid="{00000000-0005-0000-0000-000088000000}"/>
    <cellStyle name="SAPBEXaggDataEmph" xfId="43" xr:uid="{00000000-0005-0000-0000-000089000000}"/>
    <cellStyle name="SAPBEXaggItem" xfId="44" xr:uid="{00000000-0005-0000-0000-00008A000000}"/>
    <cellStyle name="SAPBEXaggItemX" xfId="45" xr:uid="{00000000-0005-0000-0000-00008B000000}"/>
    <cellStyle name="SAPBEXchaText" xfId="46" xr:uid="{00000000-0005-0000-0000-00008C000000}"/>
    <cellStyle name="SAPBEXexcBad7" xfId="47" xr:uid="{00000000-0005-0000-0000-00008D000000}"/>
    <cellStyle name="SAPBEXexcBad8" xfId="48" xr:uid="{00000000-0005-0000-0000-00008E000000}"/>
    <cellStyle name="SAPBEXexcBad9" xfId="49" xr:uid="{00000000-0005-0000-0000-00008F000000}"/>
    <cellStyle name="SAPBEXexcCritical4" xfId="50" xr:uid="{00000000-0005-0000-0000-000090000000}"/>
    <cellStyle name="SAPBEXexcCritical5" xfId="51" xr:uid="{00000000-0005-0000-0000-000091000000}"/>
    <cellStyle name="SAPBEXexcCritical6" xfId="52" xr:uid="{00000000-0005-0000-0000-000092000000}"/>
    <cellStyle name="SAPBEXexcGood1" xfId="53" xr:uid="{00000000-0005-0000-0000-000093000000}"/>
    <cellStyle name="SAPBEXexcGood2" xfId="54" xr:uid="{00000000-0005-0000-0000-000094000000}"/>
    <cellStyle name="SAPBEXexcGood3" xfId="55" xr:uid="{00000000-0005-0000-0000-000095000000}"/>
    <cellStyle name="SAPBEXfilterDrill" xfId="56" xr:uid="{00000000-0005-0000-0000-000096000000}"/>
    <cellStyle name="SAPBEXfilterItem" xfId="57" xr:uid="{00000000-0005-0000-0000-000097000000}"/>
    <cellStyle name="SAPBEXfilterText" xfId="58" xr:uid="{00000000-0005-0000-0000-000098000000}"/>
    <cellStyle name="SAPBEXformats" xfId="59" xr:uid="{00000000-0005-0000-0000-000099000000}"/>
    <cellStyle name="SAPBEXheaderItem" xfId="60" xr:uid="{00000000-0005-0000-0000-00009A000000}"/>
    <cellStyle name="SAPBEXheaderText" xfId="61" xr:uid="{00000000-0005-0000-0000-00009B000000}"/>
    <cellStyle name="SAPBEXHLevel0" xfId="62" xr:uid="{00000000-0005-0000-0000-00009C000000}"/>
    <cellStyle name="SAPBEXHLevel0X" xfId="63" xr:uid="{00000000-0005-0000-0000-00009D000000}"/>
    <cellStyle name="SAPBEXHLevel1" xfId="64" xr:uid="{00000000-0005-0000-0000-00009E000000}"/>
    <cellStyle name="SAPBEXHLevel1X" xfId="65" xr:uid="{00000000-0005-0000-0000-00009F000000}"/>
    <cellStyle name="SAPBEXHLevel2" xfId="66" xr:uid="{00000000-0005-0000-0000-0000A0000000}"/>
    <cellStyle name="SAPBEXHLevel2X" xfId="67" xr:uid="{00000000-0005-0000-0000-0000A1000000}"/>
    <cellStyle name="SAPBEXHLevel3" xfId="68" xr:uid="{00000000-0005-0000-0000-0000A2000000}"/>
    <cellStyle name="SAPBEXHLevel3X" xfId="69" xr:uid="{00000000-0005-0000-0000-0000A3000000}"/>
    <cellStyle name="SAPBEXinputData" xfId="70" xr:uid="{00000000-0005-0000-0000-0000A4000000}"/>
    <cellStyle name="SAPBEXItemHeader" xfId="71" xr:uid="{00000000-0005-0000-0000-0000A5000000}"/>
    <cellStyle name="SAPBEXresData" xfId="72" xr:uid="{00000000-0005-0000-0000-0000A6000000}"/>
    <cellStyle name="SAPBEXresDataEmph" xfId="73" xr:uid="{00000000-0005-0000-0000-0000A7000000}"/>
    <cellStyle name="SAPBEXresItem" xfId="74" xr:uid="{00000000-0005-0000-0000-0000A8000000}"/>
    <cellStyle name="SAPBEXresItemX" xfId="75" xr:uid="{00000000-0005-0000-0000-0000A9000000}"/>
    <cellStyle name="SAPBEXstdData" xfId="76" xr:uid="{00000000-0005-0000-0000-0000AA000000}"/>
    <cellStyle name="SAPBEXstdDataEmph" xfId="77" xr:uid="{00000000-0005-0000-0000-0000AB000000}"/>
    <cellStyle name="SAPBEXstdItem" xfId="78" xr:uid="{00000000-0005-0000-0000-0000AC000000}"/>
    <cellStyle name="SAPBEXstdItemX" xfId="79" xr:uid="{00000000-0005-0000-0000-0000AD000000}"/>
    <cellStyle name="SAPBEXtitle" xfId="80" xr:uid="{00000000-0005-0000-0000-0000AE000000}"/>
    <cellStyle name="SAPBEXunassignedItem" xfId="81" xr:uid="{00000000-0005-0000-0000-0000AF000000}"/>
    <cellStyle name="SAPBEXundefined" xfId="82" xr:uid="{00000000-0005-0000-0000-0000B0000000}"/>
    <cellStyle name="Sheet Title" xfId="83" xr:uid="{00000000-0005-0000-0000-0000B1000000}"/>
    <cellStyle name="Total 2" xfId="84" xr:uid="{00000000-0005-0000-0000-0000B2000000}"/>
    <cellStyle name="Warning Text 2" xfId="85" xr:uid="{00000000-0005-0000-0000-0000B3000000}"/>
  </cellStyles>
  <dxfs count="0"/>
  <tableStyles count="0" defaultTableStyle="TableStyleMedium9" defaultPivotStyle="PivotStyleLight16"/>
  <colors>
    <mruColors>
      <color rgb="FFCBDB2A"/>
      <color rgb="FF62BB46"/>
      <color rgb="FFFF33CC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2146353134429615"/>
          <c:h val="0.52855403530832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Aruandesse2018!$E$3</c:f>
              <c:strCache>
                <c:ptCount val="1"/>
                <c:pt idx="0">
                  <c:v>2018.a 30 päeva pärast haiglaravi ambulatoorsele visiidile pöördunute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66-4D0E-9E0D-63686CE03085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66-4D0E-9E0D-63686CE03085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66-4D0E-9E0D-63686CE0308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Aruandesse2018!$K$4:$K$16</c15:sqref>
                    </c15:fullRef>
                  </c:ext>
                </c:extLst>
                <c:f>(Aruandesse2018!$K$4,Aruandesse2018!$K$6:$K$7,Aruandesse2018!$K$9:$K$12,Aruandesse2018!$K$14:$K$16)</c:f>
                <c:numCache>
                  <c:formatCode>General</c:formatCode>
                  <c:ptCount val="10"/>
                  <c:pt idx="0">
                    <c:v>7.9704661158304657E-2</c:v>
                  </c:pt>
                  <c:pt idx="1">
                    <c:v>0.11760132330116835</c:v>
                  </c:pt>
                  <c:pt idx="2">
                    <c:v>6.7235524873395347E-2</c:v>
                  </c:pt>
                  <c:pt idx="3">
                    <c:v>0.2320076053631267</c:v>
                  </c:pt>
                  <c:pt idx="4">
                    <c:v>0.23216314599365373</c:v>
                  </c:pt>
                  <c:pt idx="5">
                    <c:v>0.39683542374322789</c:v>
                  </c:pt>
                  <c:pt idx="6">
                    <c:v>0.34996064791671833</c:v>
                  </c:pt>
                  <c:pt idx="7">
                    <c:v>0.31925710311051569</c:v>
                  </c:pt>
                  <c:pt idx="8">
                    <c:v>0.22410600979149442</c:v>
                  </c:pt>
                  <c:pt idx="9">
                    <c:v>0.23721298533712082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Aruandesse2018!$J$4:$J$16</c15:sqref>
                    </c15:fullRef>
                  </c:ext>
                </c:extLst>
                <c:f>(Aruandesse2018!$J$4,Aruandesse2018!$J$6:$J$7,Aruandesse2018!$J$9:$J$12,Aruandesse2018!$J$14:$J$16)</c:f>
                <c:numCache>
                  <c:formatCode>General</c:formatCode>
                  <c:ptCount val="10"/>
                  <c:pt idx="0">
                    <c:v>7.6583013665843025E-2</c:v>
                  </c:pt>
                  <c:pt idx="1">
                    <c:v>0.12692610693859113</c:v>
                  </c:pt>
                  <c:pt idx="2">
                    <c:v>6.6303373196819781E-2</c:v>
                  </c:pt>
                  <c:pt idx="3">
                    <c:v>0.23200760536312676</c:v>
                  </c:pt>
                  <c:pt idx="4">
                    <c:v>0.21857096992088443</c:v>
                  </c:pt>
                  <c:pt idx="5">
                    <c:v>0.13661321018147898</c:v>
                  </c:pt>
                  <c:pt idx="6">
                    <c:v>0.34996064791671844</c:v>
                  </c:pt>
                  <c:pt idx="7">
                    <c:v>0.23815543466373404</c:v>
                  </c:pt>
                  <c:pt idx="8">
                    <c:v>0.1621454525889906</c:v>
                  </c:pt>
                  <c:pt idx="9">
                    <c:v>0.16131753438852711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Aruandesse2018!$E$4:$E$16</c15:sqref>
                  </c15:fullRef>
                </c:ext>
              </c:extLst>
              <c:f>(Aruandesse2018!$E$4,Aruandesse2018!$E$6:$E$7,Aruandesse2018!$E$9:$E$12,Aruandesse2018!$E$14:$E$16)</c:f>
              <c:numCache>
                <c:formatCode>@</c:formatCode>
                <c:ptCount val="10"/>
                <c:pt idx="0" formatCode="0%">
                  <c:v>0.4370860927152318</c:v>
                </c:pt>
                <c:pt idx="1" formatCode="0%">
                  <c:v>0.57627118644067798</c:v>
                </c:pt>
                <c:pt idx="2" formatCode="0%">
                  <c:v>0.47393364928909953</c:v>
                </c:pt>
                <c:pt idx="3" formatCode="0%">
                  <c:v>0.5</c:v>
                </c:pt>
                <c:pt idx="4" formatCode="0%">
                  <c:v>0.46666666666666667</c:v>
                </c:pt>
                <c:pt idx="5" formatCode="0%">
                  <c:v>0.16666666666666666</c:v>
                </c:pt>
                <c:pt idx="6" formatCode="0%">
                  <c:v>0.5</c:v>
                </c:pt>
                <c:pt idx="7" formatCode="0%">
                  <c:v>0.375</c:v>
                </c:pt>
                <c:pt idx="8" formatCode="0%">
                  <c:v>0.31578947368421051</c:v>
                </c:pt>
                <c:pt idx="9" formatCode="0%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66-4D0E-9E0D-63686CE0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Aruandesse2018!$G$4:$G$16</c15:sqref>
                  </c15:fullRef>
                </c:ext>
              </c:extLst>
              <c:f>(Aruandesse2018!$G$4,Aruandesse2018!$G$6:$G$7,Aruandesse2018!$G$9:$G$12,Aruandesse2018!$G$14:$G$16)</c:f>
              <c:numCache>
                <c:formatCode>0%</c:formatCode>
                <c:ptCount val="10"/>
                <c:pt idx="0">
                  <c:v>0.45038167938931295</c:v>
                </c:pt>
                <c:pt idx="1">
                  <c:v>0.45038167938931295</c:v>
                </c:pt>
                <c:pt idx="2">
                  <c:v>0.45038167938931295</c:v>
                </c:pt>
                <c:pt idx="3">
                  <c:v>0.45038167938931295</c:v>
                </c:pt>
                <c:pt idx="4">
                  <c:v>0.45038167938931295</c:v>
                </c:pt>
                <c:pt idx="5">
                  <c:v>0.45038167938931295</c:v>
                </c:pt>
                <c:pt idx="6">
                  <c:v>0.45038167938931295</c:v>
                </c:pt>
                <c:pt idx="7">
                  <c:v>0.45038167938931295</c:v>
                </c:pt>
                <c:pt idx="8">
                  <c:v>0.45038167938931295</c:v>
                </c:pt>
                <c:pt idx="9">
                  <c:v>0.45038167938931295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66-4D0E-9E0D-63686CE03085}"/>
            </c:ext>
          </c:extLst>
        </c:ser>
        <c:ser>
          <c:idx val="1"/>
          <c:order val="2"/>
          <c:tx>
            <c:strRef>
              <c:f>Aruandesse2017!$E$3</c:f>
              <c:strCache>
                <c:ptCount val="1"/>
                <c:pt idx="0">
                  <c:v>2017.a esmasele statsionaarsele raviarvele järgneb 30 päeva jooksul (≤30) ambulatoorne psühhiaatrilise teenuse arve,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Aruandesse2017!$E$4:$E$16</c15:sqref>
                  </c15:fullRef>
                </c:ext>
              </c:extLst>
              <c:f>(Aruandesse2017!$E$4,Aruandesse2017!$E$6:$E$7,Aruandesse2017!$E$9:$E$12,Aruandesse2017!$E$14:$E$16)</c:f>
              <c:numCache>
                <c:formatCode>0%</c:formatCode>
                <c:ptCount val="10"/>
                <c:pt idx="0">
                  <c:v>0.39583333333333331</c:v>
                </c:pt>
                <c:pt idx="1">
                  <c:v>0.60317460317460314</c:v>
                </c:pt>
                <c:pt idx="2">
                  <c:v>0.45714285714285713</c:v>
                </c:pt>
                <c:pt idx="3">
                  <c:v>0.41176470588235292</c:v>
                </c:pt>
                <c:pt idx="4">
                  <c:v>0.3888888888888889</c:v>
                </c:pt>
                <c:pt idx="5">
                  <c:v>0</c:v>
                </c:pt>
                <c:pt idx="6">
                  <c:v>0</c:v>
                </c:pt>
                <c:pt idx="7">
                  <c:v>0.23076923076923078</c:v>
                </c:pt>
                <c:pt idx="8">
                  <c:v>0.13043478260869565</c:v>
                </c:pt>
                <c:pt idx="9">
                  <c:v>0.13333333333333333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66-4D0E-9E0D-63686CE03085}"/>
            </c:ext>
          </c:extLst>
        </c:ser>
        <c:ser>
          <c:idx val="3"/>
          <c:order val="3"/>
          <c:tx>
            <c:v>2017 HVA keskmine</c:v>
          </c:tx>
          <c:spPr>
            <a:ln w="28575"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Aruandesse2018!$A$4:$B$16</c15:sqref>
                  </c15:fullRef>
                </c:ext>
              </c:extLst>
              <c:f>(Aruandesse2018!$A$4:$B$4,Aruandesse2018!$A$6:$B$7,Aruandesse2018!$A$9:$B$12,Aruandesse2018!$A$14:$B$16)</c:f>
              <c:multiLvlStrCache>
                <c:ptCount val="1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</c:lvl>
                <c:lvl>
                  <c:pt idx="0">
                    <c:v>Piirkondlikud</c:v>
                  </c:pt>
                  <c:pt idx="5">
                    <c:v>Üldhaiglad</c:v>
                  </c:pt>
                  <c:pt idx="9">
                    <c:v>HVA välised
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Aruandesse2017!$G$4:$G$16</c15:sqref>
                  </c15:fullRef>
                </c:ext>
              </c:extLst>
              <c:f>(Aruandesse2017!$G$4,Aruandesse2017!$G$6:$G$7,Aruandesse2017!$G$9:$G$12,Aruandesse2017!$G$14:$G$16)</c:f>
              <c:numCache>
                <c:formatCode>0%</c:formatCode>
                <c:ptCount val="10"/>
                <c:pt idx="0">
                  <c:v>0.40601503759398494</c:v>
                </c:pt>
                <c:pt idx="1">
                  <c:v>0.40601503759398494</c:v>
                </c:pt>
                <c:pt idx="2">
                  <c:v>0.40601503759398494</c:v>
                </c:pt>
                <c:pt idx="3">
                  <c:v>0.40601503759398494</c:v>
                </c:pt>
                <c:pt idx="4">
                  <c:v>0.40601503759398494</c:v>
                </c:pt>
                <c:pt idx="5">
                  <c:v>0.40601503759398494</c:v>
                </c:pt>
                <c:pt idx="6">
                  <c:v>0.40601503759398494</c:v>
                </c:pt>
                <c:pt idx="7">
                  <c:v>0.40601503759398494</c:v>
                </c:pt>
                <c:pt idx="8">
                  <c:v>0.40601503759398494</c:v>
                </c:pt>
                <c:pt idx="9">
                  <c:v>0.40601503759398494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66-4D0E-9E0D-63686CE0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630956844680129E-2"/>
          <c:y val="0.84614836267194338"/>
          <c:w val="0.94591390361919037"/>
          <c:h val="0.15385163732805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2146353134429615"/>
          <c:h val="0.52855403530832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Aruandesse2017!$E$3</c:f>
              <c:strCache>
                <c:ptCount val="1"/>
                <c:pt idx="0">
                  <c:v>2017.a esmasele statsionaarsele raviarvele järgneb 30 päeva jooksul (≤30) ambulatoorne psühhiaatrilise teenuse arve,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89-4C02-810B-79BA15E5BC2D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DC6-4A64-8B52-824F9D37702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DC6-4A64-8B52-824F9D37702F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Aruandesse2017!$K$4:$K$16</c15:sqref>
                    </c15:fullRef>
                  </c:ext>
                </c:extLst>
                <c:f>(Aruandesse2017!$K$4:$K$7,Aruandesse2017!$K$9:$K$10,Aruandesse2017!$K$14:$K$16)</c:f>
                <c:numCache>
                  <c:formatCode>General</c:formatCode>
                  <c:ptCount val="9"/>
                  <c:pt idx="0">
                    <c:v>8.1581645575358741E-2</c:v>
                  </c:pt>
                  <c:pt idx="1">
                    <c:v>0.45900655188054901</c:v>
                  </c:pt>
                  <c:pt idx="2">
                    <c:v>0.11150607876167906</c:v>
                  </c:pt>
                  <c:pt idx="3">
                    <c:v>6.7542576964552292E-2</c:v>
                  </c:pt>
                  <c:pt idx="4">
                    <c:v>0.22818046026668792</c:v>
                  </c:pt>
                  <c:pt idx="5">
                    <c:v>0.22492028239773248</c:v>
                  </c:pt>
                  <c:pt idx="6">
                    <c:v>0.27179397768786989</c:v>
                  </c:pt>
                  <c:pt idx="7">
                    <c:v>0.19083958018791344</c:v>
                  </c:pt>
                  <c:pt idx="8">
                    <c:v>0.24548592370900382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Aruandesse2017!$J$4:$J$16</c15:sqref>
                    </c15:fullRef>
                  </c:ext>
                </c:extLst>
                <c:f>(Aruandesse2017!$J$4:$J$7,Aruandesse2017!$J$9:$J$10,Aruandesse2017!$J$14:$J$16)</c:f>
                <c:numCache>
                  <c:formatCode>General</c:formatCode>
                  <c:ptCount val="9"/>
                  <c:pt idx="0">
                    <c:v>7.6168409274696702E-2</c:v>
                  </c:pt>
                  <c:pt idx="1">
                    <c:v>0.2718412083227742</c:v>
                  </c:pt>
                  <c:pt idx="2">
                    <c:v>0.1233651697387052</c:v>
                  </c:pt>
                  <c:pt idx="3">
                    <c:v>6.6002807333179148E-2</c:v>
                  </c:pt>
                  <c:pt idx="4">
                    <c:v>0.19565383843157622</c:v>
                  </c:pt>
                  <c:pt idx="5">
                    <c:v>0.18583614143717908</c:v>
                  </c:pt>
                  <c:pt idx="6">
                    <c:v>0.14897377803800271</c:v>
                  </c:pt>
                  <c:pt idx="7">
                    <c:v>8.5058100305513001E-2</c:v>
                  </c:pt>
                  <c:pt idx="8">
                    <c:v>9.5971986908541279E-2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Aruandesse2017!$A$4:$B$16</c15:sqref>
                  </c15:fullRef>
                </c:ext>
              </c:extLst>
              <c:f>(Aruandesse2017!$A$4:$B$7,Aruandesse2017!$A$9:$B$10,Aruandesse2017!$A$14:$B$16)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Viljandi Haigla</c:v>
                  </c:pt>
                  <c:pt idx="7">
                    <c:v>üldH</c:v>
                  </c:pt>
                  <c:pt idx="8">
                    <c:v>Ahtme Haigla</c:v>
                  </c:pt>
                </c:lvl>
                <c:lvl>
                  <c:pt idx="0">
                    <c:v>Piirkondlikud</c:v>
                  </c:pt>
                  <c:pt idx="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Aruandesse2017!$E$4:$E$16</c15:sqref>
                  </c15:fullRef>
                </c:ext>
              </c:extLst>
              <c:f>(Aruandesse2017!$E$4:$E$7,Aruandesse2017!$E$9:$E$10,Aruandesse2017!$E$14:$E$16)</c:f>
              <c:numCache>
                <c:formatCode>0%</c:formatCode>
                <c:ptCount val="9"/>
                <c:pt idx="0">
                  <c:v>0.39583333333333331</c:v>
                </c:pt>
                <c:pt idx="1">
                  <c:v>0.33333333333333331</c:v>
                </c:pt>
                <c:pt idx="2">
                  <c:v>0.60317460317460314</c:v>
                </c:pt>
                <c:pt idx="3">
                  <c:v>0.45714285714285713</c:v>
                </c:pt>
                <c:pt idx="4">
                  <c:v>0.41176470588235292</c:v>
                </c:pt>
                <c:pt idx="5">
                  <c:v>0.3888888888888889</c:v>
                </c:pt>
                <c:pt idx="6">
                  <c:v>0.23076923076923078</c:v>
                </c:pt>
                <c:pt idx="7">
                  <c:v>0.13043478260869565</c:v>
                </c:pt>
                <c:pt idx="8">
                  <c:v>0.13333333333333333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Aruandesse2017!$E$12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4F89-4C02-810B-79BA15E5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Aruandesse2017!$A$4:$B$16</c15:sqref>
                  </c15:fullRef>
                </c:ext>
              </c:extLst>
              <c:f>(Aruandesse2017!$A$4:$B$7,Aruandesse2017!$A$9:$B$10,Aruandesse2017!$A$14:$B$16)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Viljandi Haigla</c:v>
                  </c:pt>
                  <c:pt idx="7">
                    <c:v>üldH</c:v>
                  </c:pt>
                  <c:pt idx="8">
                    <c:v>Ahtme Haigla</c:v>
                  </c:pt>
                </c:lvl>
                <c:lvl>
                  <c:pt idx="0">
                    <c:v>Piirkondlikud</c:v>
                  </c:pt>
                  <c:pt idx="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Aruandesse2017!$G$4:$G$16</c15:sqref>
                  </c15:fullRef>
                </c:ext>
              </c:extLst>
              <c:f>(Aruandesse2017!$G$4:$G$7,Aruandesse2017!$G$9:$G$10,Aruandesse2017!$G$14:$G$16)</c:f>
              <c:numCache>
                <c:formatCode>0%</c:formatCode>
                <c:ptCount val="9"/>
                <c:pt idx="0">
                  <c:v>0.40601503759398494</c:v>
                </c:pt>
                <c:pt idx="1">
                  <c:v>0.40601503759398494</c:v>
                </c:pt>
                <c:pt idx="2">
                  <c:v>0.40601503759398494</c:v>
                </c:pt>
                <c:pt idx="3">
                  <c:v>0.40601503759398494</c:v>
                </c:pt>
                <c:pt idx="4">
                  <c:v>0.40601503759398494</c:v>
                </c:pt>
                <c:pt idx="5">
                  <c:v>0.40601503759398494</c:v>
                </c:pt>
                <c:pt idx="6">
                  <c:v>0.40601503759398494</c:v>
                </c:pt>
                <c:pt idx="7">
                  <c:v>0.40601503759398494</c:v>
                </c:pt>
                <c:pt idx="8">
                  <c:v>0.40601503759398494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89-4C02-810B-79BA15E5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630956844680129E-2"/>
          <c:y val="0.86989953178929558"/>
          <c:w val="0.93963154605674282"/>
          <c:h val="0.110503110188149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542925</xdr:colOff>
      <xdr:row>27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419725" cy="52673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esimene ambulatoorne visiit 30 päeva pärast haiglaravi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Esmase skisofreenia diagnoosiga patsientide, kes on 30 päeva jooksul pärast haiglaravi pöördunud ambulatoorsele visiidile.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01.01.–31.12.2018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F20–F29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raviteenuse kuupäev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3031, 3032, 3033, 3100;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ravimeeskond: 7617, 7626, 7627.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 teenusel: ambulatoorne ravi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Teenuse saamise raviarve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01.01.2018–31.01.2019</a:t>
          </a:r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esmase skisofreenia diagnoosiga patsientide hulka, kes on 30 päeva jooksul pärast haiglaravi pöördunud ambulatoorsele visiidile.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 aasta kõige esimese esmase põhidiagnoosiga raviarve lõpust teenuse saamine 30 päeva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jooksul.</a:t>
          </a: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 samuti põhidiagnoosiga F20–F29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</xdr:row>
      <xdr:rowOff>53340</xdr:rowOff>
    </xdr:from>
    <xdr:to>
      <xdr:col>18</xdr:col>
      <xdr:colOff>533400</xdr:colOff>
      <xdr:row>26</xdr:row>
      <xdr:rowOff>161925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FD2BD6-0D1A-43C4-A99E-5123609E1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26669</xdr:colOff>
      <xdr:row>30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3227C69-F098-41F9-B510-DBD453626214}"/>
            </a:ext>
          </a:extLst>
        </xdr:cNvPr>
        <xdr:cNvSpPr/>
      </xdr:nvSpPr>
      <xdr:spPr>
        <a:xfrm>
          <a:off x="0" y="0"/>
          <a:ext cx="5680709" cy="53359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esimene ambulatoorne visiit 30 päeva pärast haiglaravi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Esmase skisofreenia diagnoosiga patsientide, kes on 30 päeva jooksul pärast haiglaravi pöördunud ambulatoorsele visiidile.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raviteenuse kuupäev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3031, 3032, 3033, 3100;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3015;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ravimeeskond: 7617, 7626, 7627.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 teenusel: ambulatoorne ravi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Teenuse saamise raviarve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01.01.2017-31.01.2018</a:t>
          </a:r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esmase skisofreenia diagnoosiga patsientide hulka, kes on 30 päeva jooksul pärast haiglaravi pöördunud ambulatoorsele visiidile.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isiku aasta kõige esimese esmase põhidiagnoosiga raviarve lõpust teenuse saamine 30 päeva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jooksul.</a:t>
          </a: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0</xdr:rowOff>
    </xdr:from>
    <xdr:to>
      <xdr:col>17</xdr:col>
      <xdr:colOff>514350</xdr:colOff>
      <xdr:row>22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2DCB1C7-2B96-4795-91AA-2F1FD43C1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workbookViewId="0">
      <selection activeCell="F31" sqref="F31"/>
    </sheetView>
  </sheetViews>
  <sheetFormatPr defaultColWidth="9.140625" defaultRowHeight="15" x14ac:dyDescent="0.25"/>
  <cols>
    <col min="1" max="14" width="9.140625" style="1"/>
    <col min="15" max="15" width="19.28515625" style="1" bestFit="1" customWidth="1"/>
    <col min="16" max="16" width="76.5703125" style="1" customWidth="1"/>
    <col min="17" max="16384" width="9.140625" style="1"/>
  </cols>
  <sheetData>
    <row r="1" spans="1:16" x14ac:dyDescent="0.25">
      <c r="I1" s="7"/>
    </row>
    <row r="2" spans="1:16" x14ac:dyDescent="0.25">
      <c r="I2" s="7"/>
    </row>
    <row r="3" spans="1:16" x14ac:dyDescent="0.25">
      <c r="I3" s="7"/>
    </row>
    <row r="4" spans="1:16" x14ac:dyDescent="0.25">
      <c r="I4" s="7"/>
    </row>
    <row r="11" spans="1:16" x14ac:dyDescent="0.25">
      <c r="I11" s="5"/>
    </row>
    <row r="13" spans="1:16" x14ac:dyDescent="0.25">
      <c r="I13" s="6"/>
      <c r="J13" s="6"/>
      <c r="K13" s="6"/>
      <c r="L13" s="6"/>
      <c r="M13" s="6"/>
    </row>
    <row r="14" spans="1:16" x14ac:dyDescent="0.25">
      <c r="I14" s="6"/>
      <c r="J14" s="6"/>
      <c r="K14" s="6"/>
      <c r="L14" s="6"/>
      <c r="M14" s="6"/>
    </row>
    <row r="15" spans="1:16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  <c r="K15" s="6"/>
      <c r="L15" s="6"/>
      <c r="M15" s="6"/>
      <c r="O15"/>
      <c r="P15"/>
    </row>
    <row r="16" spans="1:16" x14ac:dyDescent="0.25">
      <c r="A16" s="4"/>
      <c r="B16" s="4"/>
      <c r="C16" s="4"/>
      <c r="D16" s="4"/>
      <c r="E16" s="4"/>
      <c r="F16" s="4"/>
      <c r="G16" s="4"/>
      <c r="I16" s="6"/>
      <c r="J16" s="6"/>
      <c r="K16" s="6"/>
      <c r="L16" s="6"/>
      <c r="M16" s="6"/>
      <c r="O16"/>
      <c r="P16"/>
    </row>
    <row r="17" spans="1:16" x14ac:dyDescent="0.25">
      <c r="A17" s="4"/>
      <c r="B17" s="4"/>
      <c r="C17" s="4"/>
      <c r="D17" s="4"/>
      <c r="E17" s="4"/>
      <c r="F17" s="4"/>
      <c r="G17" s="4"/>
      <c r="I17" s="6"/>
      <c r="J17" s="6"/>
      <c r="K17" s="6"/>
      <c r="L17" s="6"/>
      <c r="M17" s="6"/>
      <c r="O17"/>
      <c r="P17"/>
    </row>
    <row r="18" spans="1:16" x14ac:dyDescent="0.25">
      <c r="A18" s="4"/>
      <c r="B18" s="4"/>
      <c r="C18" s="4"/>
      <c r="D18" s="4"/>
      <c r="E18" s="4"/>
      <c r="F18" s="4"/>
      <c r="G18" s="4"/>
      <c r="I18" s="6"/>
      <c r="J18" s="6"/>
      <c r="K18" s="6"/>
      <c r="L18" s="6"/>
      <c r="M18" s="6"/>
      <c r="O18"/>
      <c r="P18"/>
    </row>
    <row r="19" spans="1:16" x14ac:dyDescent="0.25">
      <c r="A19" s="4"/>
      <c r="B19" s="4"/>
      <c r="C19" s="4"/>
      <c r="D19" s="4"/>
      <c r="E19" s="4"/>
      <c r="F19" s="4"/>
      <c r="G19" s="4"/>
      <c r="I19" s="6"/>
      <c r="J19" s="6"/>
      <c r="K19" s="6"/>
      <c r="L19" s="6"/>
      <c r="M19" s="6"/>
      <c r="O19"/>
      <c r="P19"/>
    </row>
    <row r="20" spans="1:16" x14ac:dyDescent="0.25">
      <c r="A20" s="2"/>
      <c r="B20" s="2"/>
      <c r="C20" s="2"/>
      <c r="D20" s="2"/>
      <c r="E20" s="2"/>
      <c r="F20" s="2"/>
      <c r="G20" s="2"/>
      <c r="I20" s="6"/>
      <c r="J20" s="6"/>
      <c r="K20" s="6"/>
      <c r="L20" s="6"/>
      <c r="M20" s="6"/>
      <c r="O20"/>
      <c r="P20"/>
    </row>
    <row r="21" spans="1:16" x14ac:dyDescent="0.25">
      <c r="A21" s="2"/>
      <c r="B21" s="2"/>
      <c r="C21" s="2"/>
      <c r="D21" s="2"/>
      <c r="E21" s="2"/>
      <c r="F21" s="2"/>
      <c r="G21" s="2"/>
      <c r="I21" s="6"/>
      <c r="J21" s="6"/>
      <c r="K21" s="6"/>
      <c r="L21" s="6"/>
      <c r="M21" s="6"/>
      <c r="O21"/>
      <c r="P21"/>
    </row>
    <row r="22" spans="1:16" x14ac:dyDescent="0.25">
      <c r="A22" s="3"/>
      <c r="B22" s="4"/>
      <c r="C22" s="4"/>
      <c r="D22" s="4"/>
      <c r="E22" s="4"/>
      <c r="F22" s="4"/>
      <c r="G22" s="4"/>
      <c r="I22" s="6"/>
      <c r="J22" s="6"/>
      <c r="K22" s="6"/>
      <c r="L22" s="6"/>
      <c r="M22" s="6"/>
      <c r="O22"/>
      <c r="P22"/>
    </row>
    <row r="23" spans="1:16" x14ac:dyDescent="0.25">
      <c r="A23" s="3"/>
      <c r="B23" s="4"/>
      <c r="C23" s="4"/>
      <c r="D23" s="4"/>
      <c r="E23" s="4"/>
      <c r="F23" s="4"/>
      <c r="G23" s="4"/>
      <c r="I23" s="6"/>
      <c r="J23" s="6"/>
      <c r="K23" s="6"/>
      <c r="L23" s="6"/>
      <c r="M23" s="6"/>
      <c r="O23"/>
      <c r="P23"/>
    </row>
    <row r="24" spans="1:16" x14ac:dyDescent="0.25">
      <c r="A24" s="3"/>
      <c r="B24" s="4"/>
      <c r="C24" s="4"/>
      <c r="D24" s="4"/>
      <c r="E24" s="4"/>
      <c r="F24" s="4"/>
      <c r="G24" s="4"/>
      <c r="I24" s="6"/>
      <c r="J24" s="6"/>
      <c r="K24" s="6"/>
      <c r="L24" s="6"/>
      <c r="M24" s="6"/>
      <c r="O24"/>
      <c r="P24"/>
    </row>
    <row r="25" spans="1:16" x14ac:dyDescent="0.25">
      <c r="A25" s="3"/>
      <c r="B25" s="4"/>
      <c r="C25" s="4"/>
      <c r="D25" s="4"/>
      <c r="E25" s="4"/>
      <c r="F25" s="4"/>
      <c r="G25" s="4"/>
      <c r="I25" s="6"/>
      <c r="J25" s="6"/>
      <c r="K25" s="6"/>
      <c r="L25" s="6"/>
      <c r="M25" s="6"/>
    </row>
    <row r="26" spans="1:16" x14ac:dyDescent="0.25">
      <c r="A26" s="3"/>
      <c r="B26" s="4"/>
      <c r="C26" s="4"/>
      <c r="D26" s="4"/>
      <c r="E26" s="4"/>
      <c r="F26" s="4"/>
      <c r="G26" s="4"/>
      <c r="I26" s="6"/>
      <c r="J26" s="6"/>
      <c r="K26" s="6"/>
      <c r="L26" s="6"/>
      <c r="M26" s="6"/>
    </row>
    <row r="27" spans="1:16" x14ac:dyDescent="0.25">
      <c r="A27" s="3"/>
      <c r="B27" s="4"/>
      <c r="C27" s="4"/>
      <c r="D27" s="4"/>
      <c r="E27" s="4"/>
      <c r="F27" s="4"/>
      <c r="G27" s="4"/>
      <c r="I27" s="6"/>
      <c r="J27" s="6"/>
      <c r="K27" s="6"/>
      <c r="L27" s="6"/>
      <c r="M27" s="6"/>
      <c r="O27"/>
      <c r="P27"/>
    </row>
    <row r="28" spans="1:16" ht="13.5" customHeight="1" x14ac:dyDescent="0.25">
      <c r="A28" s="3"/>
      <c r="B28" s="4"/>
      <c r="C28" s="4"/>
      <c r="D28" s="4"/>
      <c r="E28" s="4"/>
      <c r="F28" s="4"/>
      <c r="G28" s="4"/>
      <c r="I28" s="6"/>
      <c r="J28" s="6"/>
      <c r="K28" s="6"/>
      <c r="L28" s="6"/>
      <c r="M28" s="6"/>
      <c r="O28"/>
      <c r="P28"/>
    </row>
    <row r="29" spans="1:16" x14ac:dyDescent="0.25">
      <c r="A29" s="4"/>
      <c r="B29"/>
      <c r="C29" s="4"/>
      <c r="D29" s="4"/>
      <c r="E29" s="4"/>
      <c r="F29" s="4"/>
      <c r="G29" s="4"/>
      <c r="O29"/>
      <c r="P29"/>
    </row>
    <row r="30" spans="1:16" x14ac:dyDescent="0.25">
      <c r="A30" s="4"/>
      <c r="B30"/>
      <c r="C30" s="4"/>
      <c r="D30" s="4"/>
      <c r="E30" s="4"/>
      <c r="F30" s="4"/>
      <c r="G30" s="4"/>
      <c r="O30"/>
      <c r="P30"/>
    </row>
    <row r="31" spans="1:16" x14ac:dyDescent="0.25">
      <c r="A31" s="4"/>
      <c r="B31"/>
      <c r="C31" s="4"/>
      <c r="D31" s="4"/>
      <c r="E31" s="4"/>
      <c r="F31" s="4"/>
      <c r="G31" s="4"/>
      <c r="O31"/>
      <c r="P31"/>
    </row>
    <row r="32" spans="1:16" x14ac:dyDescent="0.25">
      <c r="A32" s="4"/>
      <c r="B32" s="4"/>
      <c r="C32" s="4"/>
      <c r="D32" s="4"/>
      <c r="E32" s="4"/>
      <c r="F32" s="4"/>
      <c r="G32" s="4"/>
      <c r="O32"/>
      <c r="P32"/>
    </row>
    <row r="33" spans="15:16" x14ac:dyDescent="0.25">
      <c r="O33"/>
      <c r="P33"/>
    </row>
    <row r="34" spans="15:16" x14ac:dyDescent="0.25">
      <c r="O34"/>
      <c r="P34"/>
    </row>
    <row r="35" spans="15:16" x14ac:dyDescent="0.25">
      <c r="O35"/>
      <c r="P35"/>
    </row>
    <row r="36" spans="15:16" x14ac:dyDescent="0.25">
      <c r="O36"/>
      <c r="P36"/>
    </row>
    <row r="37" spans="15:16" x14ac:dyDescent="0.25">
      <c r="O37"/>
      <c r="P37"/>
    </row>
    <row r="38" spans="15:16" x14ac:dyDescent="0.25">
      <c r="O38"/>
      <c r="P38"/>
    </row>
    <row r="39" spans="15:16" x14ac:dyDescent="0.25">
      <c r="O39"/>
      <c r="P39"/>
    </row>
    <row r="40" spans="15:16" x14ac:dyDescent="0.25">
      <c r="O40"/>
      <c r="P40"/>
    </row>
    <row r="41" spans="15:16" x14ac:dyDescent="0.25">
      <c r="O41"/>
      <c r="P41"/>
    </row>
    <row r="42" spans="15:16" x14ac:dyDescent="0.25">
      <c r="O42"/>
      <c r="P42"/>
    </row>
    <row r="43" spans="15:16" x14ac:dyDescent="0.25">
      <c r="O43"/>
      <c r="P43"/>
    </row>
    <row r="44" spans="15:16" x14ac:dyDescent="0.25">
      <c r="O44"/>
      <c r="P44"/>
    </row>
    <row r="45" spans="15:16" x14ac:dyDescent="0.25">
      <c r="O45"/>
      <c r="P45"/>
    </row>
    <row r="46" spans="15:16" x14ac:dyDescent="0.25">
      <c r="O46"/>
      <c r="P46"/>
    </row>
    <row r="47" spans="15:16" x14ac:dyDescent="0.25">
      <c r="O47"/>
      <c r="P47"/>
    </row>
    <row r="48" spans="15:16" x14ac:dyDescent="0.25">
      <c r="O48"/>
      <c r="P48"/>
    </row>
    <row r="49" spans="15:16" x14ac:dyDescent="0.25">
      <c r="O49"/>
      <c r="P49"/>
    </row>
    <row r="50" spans="15:16" x14ac:dyDescent="0.25">
      <c r="O50"/>
      <c r="P50"/>
    </row>
    <row r="51" spans="15:16" x14ac:dyDescent="0.25">
      <c r="O51"/>
      <c r="P51"/>
    </row>
    <row r="52" spans="15:16" x14ac:dyDescent="0.25">
      <c r="O52"/>
      <c r="P52"/>
    </row>
    <row r="53" spans="15:16" x14ac:dyDescent="0.25">
      <c r="O53"/>
      <c r="P53"/>
    </row>
    <row r="54" spans="15:16" x14ac:dyDescent="0.25">
      <c r="O54"/>
      <c r="P54"/>
    </row>
    <row r="55" spans="15:16" x14ac:dyDescent="0.25">
      <c r="O55"/>
      <c r="P55"/>
    </row>
    <row r="56" spans="15:16" x14ac:dyDescent="0.25">
      <c r="O56"/>
      <c r="P56"/>
    </row>
    <row r="57" spans="15:16" x14ac:dyDescent="0.25">
      <c r="O57"/>
      <c r="P57"/>
    </row>
    <row r="58" spans="15:16" x14ac:dyDescent="0.25">
      <c r="O58"/>
      <c r="P58"/>
    </row>
    <row r="59" spans="15:16" x14ac:dyDescent="0.25">
      <c r="O59"/>
      <c r="P5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workbookViewId="0">
      <selection activeCell="F13" sqref="F13"/>
    </sheetView>
  </sheetViews>
  <sheetFormatPr defaultColWidth="9.140625" defaultRowHeight="15" x14ac:dyDescent="0.25"/>
  <cols>
    <col min="1" max="1" width="18" style="1" customWidth="1"/>
    <col min="2" max="2" width="25.42578125" style="1" customWidth="1"/>
    <col min="3" max="3" width="21.7109375" style="1" customWidth="1"/>
    <col min="4" max="4" width="23.7109375" style="1" customWidth="1"/>
    <col min="5" max="5" width="24.85546875" style="1" customWidth="1"/>
    <col min="6" max="6" width="15.7109375" style="1" customWidth="1"/>
    <col min="7" max="15" width="9.140625" style="34"/>
    <col min="16" max="16384" width="9.140625" style="1"/>
  </cols>
  <sheetData>
    <row r="1" spans="1:13" ht="15.75" x14ac:dyDescent="0.25">
      <c r="A1" s="36" t="s">
        <v>9</v>
      </c>
      <c r="B1" s="36"/>
      <c r="C1" s="36"/>
      <c r="D1" s="36"/>
      <c r="E1" s="36"/>
      <c r="F1" s="36"/>
      <c r="G1" s="36"/>
      <c r="H1" s="36"/>
    </row>
    <row r="3" spans="1:13" ht="93.75" customHeight="1" x14ac:dyDescent="0.25">
      <c r="A3" s="8" t="s">
        <v>0</v>
      </c>
      <c r="B3" s="9" t="s">
        <v>1</v>
      </c>
      <c r="C3" s="10" t="s">
        <v>30</v>
      </c>
      <c r="D3" s="10" t="s">
        <v>33</v>
      </c>
      <c r="E3" s="10" t="s">
        <v>34</v>
      </c>
      <c r="F3" s="10" t="s">
        <v>32</v>
      </c>
      <c r="H3" s="33" t="s">
        <v>10</v>
      </c>
      <c r="I3" s="33" t="s">
        <v>11</v>
      </c>
      <c r="J3" s="33" t="s">
        <v>12</v>
      </c>
      <c r="K3" s="33" t="s">
        <v>13</v>
      </c>
      <c r="L3" s="32"/>
      <c r="M3" s="32"/>
    </row>
    <row r="4" spans="1:13" x14ac:dyDescent="0.25">
      <c r="A4" s="37" t="s">
        <v>2</v>
      </c>
      <c r="B4" s="25" t="s">
        <v>15</v>
      </c>
      <c r="C4" s="12">
        <v>151</v>
      </c>
      <c r="D4" s="12">
        <v>66</v>
      </c>
      <c r="E4" s="13">
        <f>D4/C4</f>
        <v>0.4370860927152318</v>
      </c>
      <c r="F4" s="20" t="str">
        <f>ROUND(H4*100,0)&amp;-ROUND(I4*100,0)&amp;"%"</f>
        <v>36-52%</v>
      </c>
      <c r="G4" s="31">
        <f t="shared" ref="G4:G12" si="0">$E$17</f>
        <v>0.45038167938931295</v>
      </c>
      <c r="H4" s="30">
        <v>0.36050307904938877</v>
      </c>
      <c r="I4" s="30">
        <v>0.51679075387353646</v>
      </c>
      <c r="J4" s="29">
        <f>E4-H4</f>
        <v>7.6583013665843025E-2</v>
      </c>
      <c r="K4" s="29">
        <f>I4-E4</f>
        <v>7.9704661158304657E-2</v>
      </c>
      <c r="L4" s="32"/>
      <c r="M4" s="32"/>
    </row>
    <row r="5" spans="1:13" x14ac:dyDescent="0.25">
      <c r="A5" s="38"/>
      <c r="B5" s="26" t="s">
        <v>17</v>
      </c>
      <c r="C5" s="12">
        <v>1</v>
      </c>
      <c r="D5" s="12">
        <v>0</v>
      </c>
      <c r="E5" s="40" t="s">
        <v>35</v>
      </c>
      <c r="F5" s="40" t="s">
        <v>35</v>
      </c>
      <c r="G5" s="31">
        <f t="shared" si="0"/>
        <v>0.45038167938931295</v>
      </c>
      <c r="H5" s="30">
        <v>2.0654999780381003E-11</v>
      </c>
      <c r="I5" s="30">
        <v>0.79345001926555703</v>
      </c>
      <c r="J5" s="29" t="e">
        <f t="shared" ref="J5:J17" si="1">E5-H5</f>
        <v>#VALUE!</v>
      </c>
      <c r="K5" s="29" t="e">
        <f t="shared" ref="K5:K17" si="2">I5-E5</f>
        <v>#VALUE!</v>
      </c>
      <c r="L5" s="32"/>
      <c r="M5" s="32"/>
    </row>
    <row r="6" spans="1:13" x14ac:dyDescent="0.25">
      <c r="A6" s="38"/>
      <c r="B6" s="26" t="s">
        <v>16</v>
      </c>
      <c r="C6" s="12">
        <v>59</v>
      </c>
      <c r="D6" s="12">
        <v>34</v>
      </c>
      <c r="E6" s="13">
        <f t="shared" ref="E5:E17" si="3">D6/C6</f>
        <v>0.57627118644067798</v>
      </c>
      <c r="F6" s="20" t="str">
        <f t="shared" ref="F5:F17" si="4">ROUND(H6*100,0)&amp;-ROUND(I6*100,0)&amp;"%"</f>
        <v>45-69%</v>
      </c>
      <c r="G6" s="31">
        <f t="shared" si="0"/>
        <v>0.45038167938931295</v>
      </c>
      <c r="H6" s="30">
        <v>0.44934507950208685</v>
      </c>
      <c r="I6" s="30">
        <v>0.69387250974184633</v>
      </c>
      <c r="J6" s="29">
        <f t="shared" si="1"/>
        <v>0.12692610693859113</v>
      </c>
      <c r="K6" s="29">
        <f t="shared" si="2"/>
        <v>0.11760132330116835</v>
      </c>
      <c r="L6" s="32"/>
      <c r="M6" s="32"/>
    </row>
    <row r="7" spans="1:13" x14ac:dyDescent="0.25">
      <c r="A7" s="39"/>
      <c r="B7" s="15" t="s">
        <v>3</v>
      </c>
      <c r="C7" s="12">
        <v>211</v>
      </c>
      <c r="D7" s="12">
        <v>100</v>
      </c>
      <c r="E7" s="17">
        <f t="shared" si="3"/>
        <v>0.47393364928909953</v>
      </c>
      <c r="F7" s="21" t="str">
        <f t="shared" si="4"/>
        <v>41-54%</v>
      </c>
      <c r="G7" s="31">
        <f t="shared" si="0"/>
        <v>0.45038167938931295</v>
      </c>
      <c r="H7" s="30">
        <v>0.40763027609227975</v>
      </c>
      <c r="I7" s="30">
        <v>0.54116917416249488</v>
      </c>
      <c r="J7" s="29">
        <f t="shared" si="1"/>
        <v>6.6303373196819781E-2</v>
      </c>
      <c r="K7" s="29">
        <f t="shared" si="2"/>
        <v>6.7235524873395347E-2</v>
      </c>
      <c r="L7" s="32"/>
      <c r="M7" s="32"/>
    </row>
    <row r="8" spans="1:13" x14ac:dyDescent="0.25">
      <c r="A8" s="37" t="s">
        <v>4</v>
      </c>
      <c r="B8" s="11" t="s">
        <v>18</v>
      </c>
      <c r="C8" s="12">
        <v>1</v>
      </c>
      <c r="D8" s="12">
        <v>0</v>
      </c>
      <c r="E8" s="40" t="s">
        <v>35</v>
      </c>
      <c r="F8" s="40" t="s">
        <v>35</v>
      </c>
      <c r="G8" s="31">
        <f t="shared" si="0"/>
        <v>0.45038167938931295</v>
      </c>
      <c r="H8" s="30">
        <v>2.0654999780381003E-11</v>
      </c>
      <c r="I8" s="30">
        <v>0.79345001926555703</v>
      </c>
      <c r="J8" s="29" t="e">
        <f t="shared" si="1"/>
        <v>#VALUE!</v>
      </c>
      <c r="K8" s="29" t="e">
        <f t="shared" si="2"/>
        <v>#VALUE!</v>
      </c>
      <c r="L8" s="32"/>
      <c r="M8" s="32"/>
    </row>
    <row r="9" spans="1:13" x14ac:dyDescent="0.25">
      <c r="A9" s="38"/>
      <c r="B9" s="11" t="s">
        <v>19</v>
      </c>
      <c r="C9" s="12">
        <v>14</v>
      </c>
      <c r="D9" s="12">
        <v>7</v>
      </c>
      <c r="E9" s="13">
        <f t="shared" si="3"/>
        <v>0.5</v>
      </c>
      <c r="F9" s="20" t="str">
        <f t="shared" si="4"/>
        <v>27-73%</v>
      </c>
      <c r="G9" s="31">
        <f t="shared" si="0"/>
        <v>0.45038167938931295</v>
      </c>
      <c r="H9" s="30">
        <v>0.26799239463687324</v>
      </c>
      <c r="I9" s="30">
        <v>0.7320076053631267</v>
      </c>
      <c r="J9" s="29">
        <f t="shared" si="1"/>
        <v>0.23200760536312676</v>
      </c>
      <c r="K9" s="29">
        <f t="shared" si="2"/>
        <v>0.2320076053631267</v>
      </c>
      <c r="L9" s="32"/>
      <c r="M9" s="32"/>
    </row>
    <row r="10" spans="1:13" x14ac:dyDescent="0.25">
      <c r="A10" s="39"/>
      <c r="B10" s="15" t="s">
        <v>5</v>
      </c>
      <c r="C10" s="12">
        <v>15</v>
      </c>
      <c r="D10" s="12">
        <v>7</v>
      </c>
      <c r="E10" s="17">
        <f t="shared" si="3"/>
        <v>0.46666666666666667</v>
      </c>
      <c r="F10" s="21" t="str">
        <f t="shared" si="4"/>
        <v>25-70%</v>
      </c>
      <c r="G10" s="31">
        <f t="shared" si="0"/>
        <v>0.45038167938931295</v>
      </c>
      <c r="H10" s="30">
        <v>0.24809569674578225</v>
      </c>
      <c r="I10" s="30">
        <v>0.6988298126603204</v>
      </c>
      <c r="J10" s="29">
        <f t="shared" si="1"/>
        <v>0.21857096992088443</v>
      </c>
      <c r="K10" s="29">
        <f t="shared" si="2"/>
        <v>0.23216314599365373</v>
      </c>
      <c r="L10" s="32"/>
      <c r="M10" s="32"/>
    </row>
    <row r="11" spans="1:13" x14ac:dyDescent="0.25">
      <c r="A11" s="38" t="s">
        <v>6</v>
      </c>
      <c r="B11" s="11" t="s">
        <v>20</v>
      </c>
      <c r="C11" s="12">
        <v>6</v>
      </c>
      <c r="D11" s="12">
        <v>1</v>
      </c>
      <c r="E11" s="13">
        <f t="shared" si="3"/>
        <v>0.16666666666666666</v>
      </c>
      <c r="F11" s="20" t="str">
        <f t="shared" si="4"/>
        <v>3-56%</v>
      </c>
      <c r="G11" s="31">
        <f t="shared" si="0"/>
        <v>0.45038167938931295</v>
      </c>
      <c r="H11" s="30">
        <v>3.0053456485187684E-2</v>
      </c>
      <c r="I11" s="30">
        <v>0.56350209040989452</v>
      </c>
      <c r="J11" s="29">
        <f t="shared" si="1"/>
        <v>0.13661321018147898</v>
      </c>
      <c r="K11" s="29">
        <f t="shared" si="2"/>
        <v>0.39683542374322789</v>
      </c>
      <c r="L11" s="32"/>
      <c r="M11" s="32"/>
    </row>
    <row r="12" spans="1:13" x14ac:dyDescent="0.25">
      <c r="A12" s="38"/>
      <c r="B12" s="11" t="s">
        <v>21</v>
      </c>
      <c r="C12" s="12">
        <v>4</v>
      </c>
      <c r="D12" s="12">
        <v>2</v>
      </c>
      <c r="E12" s="13">
        <f t="shared" si="3"/>
        <v>0.5</v>
      </c>
      <c r="F12" s="20" t="str">
        <f t="shared" si="4"/>
        <v>15-85%</v>
      </c>
      <c r="G12" s="31">
        <f t="shared" si="0"/>
        <v>0.45038167938931295</v>
      </c>
      <c r="H12" s="30">
        <v>0.15003935208328156</v>
      </c>
      <c r="I12" s="30">
        <v>0.84996064791671833</v>
      </c>
      <c r="J12" s="29">
        <f t="shared" si="1"/>
        <v>0.34996064791671844</v>
      </c>
      <c r="K12" s="29">
        <f t="shared" si="2"/>
        <v>0.34996064791671833</v>
      </c>
      <c r="L12" s="32"/>
      <c r="M12" s="32"/>
    </row>
    <row r="13" spans="1:13" x14ac:dyDescent="0.25">
      <c r="A13" s="38"/>
      <c r="B13" s="11" t="s">
        <v>29</v>
      </c>
      <c r="C13" s="12">
        <v>1</v>
      </c>
      <c r="D13" s="12">
        <v>0</v>
      </c>
      <c r="E13" s="40" t="s">
        <v>35</v>
      </c>
      <c r="F13" s="40" t="s">
        <v>35</v>
      </c>
      <c r="G13" s="31"/>
      <c r="H13" s="30"/>
      <c r="I13" s="30"/>
      <c r="J13" s="29"/>
      <c r="K13" s="29"/>
      <c r="L13" s="32"/>
      <c r="M13" s="32"/>
    </row>
    <row r="14" spans="1:13" x14ac:dyDescent="0.25">
      <c r="A14" s="38"/>
      <c r="B14" s="11" t="s">
        <v>23</v>
      </c>
      <c r="C14" s="12">
        <v>8</v>
      </c>
      <c r="D14" s="12">
        <v>3</v>
      </c>
      <c r="E14" s="13">
        <f t="shared" si="3"/>
        <v>0.375</v>
      </c>
      <c r="F14" s="20" t="str">
        <f t="shared" si="4"/>
        <v>14-69%</v>
      </c>
      <c r="G14" s="31">
        <f>$E$17</f>
        <v>0.45038167938931295</v>
      </c>
      <c r="H14" s="30">
        <v>0.13684456533626596</v>
      </c>
      <c r="I14" s="30">
        <v>0.69425710311051569</v>
      </c>
      <c r="J14" s="29">
        <f t="shared" si="1"/>
        <v>0.23815543466373404</v>
      </c>
      <c r="K14" s="29">
        <f t="shared" si="2"/>
        <v>0.31925710311051569</v>
      </c>
      <c r="L14" s="32"/>
      <c r="M14" s="32"/>
    </row>
    <row r="15" spans="1:13" x14ac:dyDescent="0.25">
      <c r="A15" s="39"/>
      <c r="B15" s="15" t="s">
        <v>7</v>
      </c>
      <c r="C15" s="16">
        <v>19</v>
      </c>
      <c r="D15" s="16">
        <v>6</v>
      </c>
      <c r="E15" s="17">
        <f t="shared" si="3"/>
        <v>0.31578947368421051</v>
      </c>
      <c r="F15" s="21" t="str">
        <f t="shared" si="4"/>
        <v>15-54%</v>
      </c>
      <c r="G15" s="31">
        <f>$E$17</f>
        <v>0.45038167938931295</v>
      </c>
      <c r="H15" s="30">
        <v>0.15364402109521991</v>
      </c>
      <c r="I15" s="30">
        <v>0.53989548347570493</v>
      </c>
      <c r="J15" s="29">
        <f t="shared" si="1"/>
        <v>0.1621454525889906</v>
      </c>
      <c r="K15" s="29">
        <f t="shared" si="2"/>
        <v>0.22410600979149442</v>
      </c>
      <c r="L15" s="32"/>
      <c r="M15" s="32"/>
    </row>
    <row r="16" spans="1:13" ht="30" x14ac:dyDescent="0.25">
      <c r="A16" s="27" t="s">
        <v>31</v>
      </c>
      <c r="B16" s="11" t="s">
        <v>28</v>
      </c>
      <c r="C16" s="16">
        <v>17</v>
      </c>
      <c r="D16" s="16">
        <v>5</v>
      </c>
      <c r="E16" s="17">
        <f t="shared" si="3"/>
        <v>0.29411764705882354</v>
      </c>
      <c r="F16" s="21" t="str">
        <f t="shared" si="4"/>
        <v>13-53%</v>
      </c>
      <c r="G16" s="31">
        <f>$E$17</f>
        <v>0.45038167938931295</v>
      </c>
      <c r="H16" s="30">
        <v>0.13280011267029643</v>
      </c>
      <c r="I16" s="30">
        <v>0.53133063239594436</v>
      </c>
      <c r="J16" s="29">
        <f t="shared" si="1"/>
        <v>0.16131753438852711</v>
      </c>
      <c r="K16" s="29">
        <f t="shared" si="2"/>
        <v>0.23721298533712082</v>
      </c>
      <c r="L16" s="32"/>
      <c r="M16" s="32"/>
    </row>
    <row r="17" spans="1:13" x14ac:dyDescent="0.25">
      <c r="A17" s="18"/>
      <c r="B17" s="19" t="s">
        <v>8</v>
      </c>
      <c r="C17" s="16">
        <v>262</v>
      </c>
      <c r="D17" s="16">
        <v>118</v>
      </c>
      <c r="E17" s="17">
        <f t="shared" si="3"/>
        <v>0.45038167938931295</v>
      </c>
      <c r="F17" s="21" t="str">
        <f t="shared" si="4"/>
        <v>39-51%</v>
      </c>
      <c r="H17" s="30">
        <v>0.39128671119008263</v>
      </c>
      <c r="I17" s="30">
        <v>0.51091062987594582</v>
      </c>
      <c r="J17" s="29">
        <f t="shared" si="1"/>
        <v>5.9094968199230324E-2</v>
      </c>
      <c r="K17" s="29">
        <f t="shared" si="2"/>
        <v>6.0528950486632871E-2</v>
      </c>
      <c r="L17" s="32"/>
      <c r="M17" s="32"/>
    </row>
  </sheetData>
  <mergeCells count="4">
    <mergeCell ref="A1:H1"/>
    <mergeCell ref="A4:A7"/>
    <mergeCell ref="A8:A10"/>
    <mergeCell ref="A11:A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AE25-2273-43E7-8E43-20C0C913C35A}">
  <dimension ref="A2:J32"/>
  <sheetViews>
    <sheetView workbookViewId="0">
      <selection activeCell="I36" sqref="I36"/>
    </sheetView>
  </sheetViews>
  <sheetFormatPr defaultRowHeight="15" x14ac:dyDescent="0.25"/>
  <sheetData>
    <row r="2" spans="1:10" x14ac:dyDescent="0.25">
      <c r="A2" s="1"/>
      <c r="B2" s="1"/>
      <c r="C2" s="1"/>
      <c r="D2" s="1"/>
      <c r="E2" s="1"/>
      <c r="F2" s="1"/>
      <c r="G2" s="1"/>
      <c r="H2" s="1"/>
      <c r="I2" s="7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7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7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7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5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35"/>
      <c r="J14" s="35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35"/>
      <c r="J15" s="35"/>
    </row>
    <row r="16" spans="1:10" x14ac:dyDescent="0.25">
      <c r="A16" s="3"/>
      <c r="B16" s="4"/>
      <c r="C16" s="4"/>
      <c r="D16" s="4"/>
      <c r="E16" s="4"/>
      <c r="F16" s="4"/>
      <c r="G16" s="4"/>
      <c r="H16" s="1"/>
      <c r="I16" s="35"/>
      <c r="J16" s="35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35"/>
      <c r="J17" s="35"/>
    </row>
    <row r="18" spans="1:10" x14ac:dyDescent="0.25">
      <c r="A18" s="4"/>
      <c r="B18" s="4"/>
      <c r="C18" s="4"/>
      <c r="D18" s="4"/>
      <c r="E18" s="4"/>
      <c r="F18" s="4"/>
      <c r="G18" s="4"/>
      <c r="H18" s="1"/>
      <c r="I18" s="35"/>
      <c r="J18" s="35"/>
    </row>
    <row r="19" spans="1:10" x14ac:dyDescent="0.25">
      <c r="A19" s="4"/>
      <c r="B19" s="4"/>
      <c r="C19" s="4"/>
      <c r="D19" s="4"/>
      <c r="E19" s="4"/>
      <c r="F19" s="4"/>
      <c r="G19" s="4"/>
      <c r="H19" s="1"/>
      <c r="I19" s="35"/>
      <c r="J19" s="35"/>
    </row>
    <row r="20" spans="1:10" x14ac:dyDescent="0.25">
      <c r="A20" s="4"/>
      <c r="B20" s="4"/>
      <c r="C20" s="4"/>
      <c r="D20" s="4"/>
      <c r="E20" s="4"/>
      <c r="F20" s="4"/>
      <c r="G20" s="4"/>
      <c r="H20" s="1"/>
      <c r="I20" s="35"/>
      <c r="J20" s="35"/>
    </row>
    <row r="21" spans="1:10" x14ac:dyDescent="0.25">
      <c r="A21" s="2"/>
      <c r="B21" s="2"/>
      <c r="C21" s="2"/>
      <c r="D21" s="2"/>
      <c r="E21" s="2"/>
      <c r="F21" s="2"/>
      <c r="G21" s="2"/>
      <c r="H21" s="1"/>
      <c r="I21" s="35"/>
      <c r="J21" s="35"/>
    </row>
    <row r="22" spans="1:10" x14ac:dyDescent="0.25">
      <c r="A22" s="2"/>
      <c r="B22" s="2"/>
      <c r="C22" s="2"/>
      <c r="D22" s="2"/>
      <c r="E22" s="2"/>
      <c r="F22" s="2"/>
      <c r="G22" s="2"/>
      <c r="H22" s="1"/>
      <c r="I22" s="35"/>
      <c r="J22" s="35"/>
    </row>
    <row r="23" spans="1:10" x14ac:dyDescent="0.25">
      <c r="A23" s="3"/>
      <c r="B23" s="4"/>
      <c r="C23" s="4"/>
      <c r="D23" s="4"/>
      <c r="E23" s="4"/>
      <c r="F23" s="4"/>
      <c r="G23" s="4"/>
      <c r="H23" s="1"/>
      <c r="I23" s="35"/>
      <c r="J23" s="35"/>
    </row>
    <row r="24" spans="1:10" x14ac:dyDescent="0.25">
      <c r="A24" s="3"/>
      <c r="B24" s="4"/>
      <c r="C24" s="4"/>
      <c r="D24" s="4"/>
      <c r="E24" s="4"/>
      <c r="F24" s="4"/>
      <c r="G24" s="4"/>
      <c r="H24" s="1"/>
      <c r="I24" s="35"/>
      <c r="J24" s="35"/>
    </row>
    <row r="25" spans="1:10" x14ac:dyDescent="0.25">
      <c r="A25" s="3"/>
      <c r="B25" s="4"/>
      <c r="C25" s="4"/>
      <c r="D25" s="4"/>
      <c r="E25" s="4"/>
      <c r="F25" s="4"/>
      <c r="G25" s="4"/>
      <c r="H25" s="1"/>
      <c r="I25" s="35"/>
      <c r="J25" s="35"/>
    </row>
    <row r="26" spans="1:10" x14ac:dyDescent="0.25">
      <c r="A26" s="3"/>
      <c r="B26" s="4"/>
      <c r="C26" s="4"/>
      <c r="D26" s="4"/>
      <c r="E26" s="4"/>
      <c r="F26" s="4"/>
      <c r="G26" s="4"/>
      <c r="H26" s="1"/>
      <c r="I26" s="35"/>
      <c r="J26" s="35"/>
    </row>
    <row r="27" spans="1:10" x14ac:dyDescent="0.25">
      <c r="A27" s="3"/>
      <c r="B27" s="4"/>
      <c r="C27" s="4"/>
      <c r="D27" s="4"/>
      <c r="E27" s="4"/>
      <c r="F27" s="4"/>
      <c r="G27" s="4"/>
      <c r="H27" s="1"/>
      <c r="I27" s="35"/>
      <c r="J27" s="35"/>
    </row>
    <row r="28" spans="1:10" x14ac:dyDescent="0.25">
      <c r="A28" s="3"/>
      <c r="B28" s="4"/>
      <c r="C28" s="4"/>
      <c r="D28" s="4"/>
      <c r="E28" s="4"/>
      <c r="F28" s="4"/>
      <c r="G28" s="4"/>
      <c r="H28" s="1"/>
      <c r="I28" s="35"/>
      <c r="J28" s="35"/>
    </row>
    <row r="29" spans="1:10" x14ac:dyDescent="0.25">
      <c r="A29" s="3"/>
      <c r="B29" s="4"/>
      <c r="C29" s="4"/>
      <c r="D29" s="4"/>
      <c r="E29" s="4"/>
      <c r="F29" s="4"/>
      <c r="G29" s="4"/>
      <c r="H29" s="1"/>
      <c r="I29" s="35"/>
      <c r="J29" s="35"/>
    </row>
    <row r="30" spans="1:10" x14ac:dyDescent="0.25">
      <c r="A30" s="4"/>
      <c r="B30" s="1"/>
      <c r="C30" s="4"/>
      <c r="D30" s="4"/>
      <c r="E30" s="4"/>
      <c r="F30" s="4"/>
      <c r="G30" s="4"/>
      <c r="H30" s="1"/>
      <c r="I30" s="1"/>
      <c r="J30" s="1"/>
    </row>
    <row r="31" spans="1:10" x14ac:dyDescent="0.25">
      <c r="A31" s="4"/>
      <c r="B31" s="1"/>
      <c r="C31" s="4"/>
      <c r="D31" s="4"/>
      <c r="E31" s="4"/>
      <c r="F31" s="4"/>
      <c r="G31" s="4"/>
      <c r="H31" s="1"/>
      <c r="I31" s="1"/>
      <c r="J31" s="1"/>
    </row>
    <row r="32" spans="1:10" x14ac:dyDescent="0.25">
      <c r="A32" s="4"/>
      <c r="B32" s="1"/>
      <c r="C32" s="4"/>
      <c r="D32" s="4"/>
      <c r="E32" s="4"/>
      <c r="F32" s="4"/>
      <c r="G32" s="4"/>
      <c r="H32" s="1"/>
      <c r="I32" s="1"/>
      <c r="J3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selection activeCell="C26" sqref="C26"/>
    </sheetView>
  </sheetViews>
  <sheetFormatPr defaultRowHeight="15" x14ac:dyDescent="0.25"/>
  <cols>
    <col min="1" max="1" width="18" customWidth="1"/>
    <col min="2" max="2" width="11.28515625" customWidth="1"/>
    <col min="3" max="3" width="21.7109375" customWidth="1"/>
    <col min="4" max="4" width="29.140625" customWidth="1"/>
    <col min="5" max="5" width="28.7109375" customWidth="1"/>
    <col min="6" max="6" width="15.7109375" style="1" customWidth="1"/>
  </cols>
  <sheetData>
    <row r="1" spans="1:13" ht="15.75" x14ac:dyDescent="0.25">
      <c r="A1" s="36" t="s">
        <v>9</v>
      </c>
      <c r="B1" s="36"/>
      <c r="C1" s="36"/>
      <c r="D1" s="36"/>
      <c r="E1" s="36"/>
      <c r="F1" s="36"/>
      <c r="G1" s="36"/>
      <c r="H1" s="36"/>
    </row>
    <row r="2" spans="1:13" x14ac:dyDescent="0.25">
      <c r="A2" s="1"/>
      <c r="B2" s="1"/>
      <c r="C2" s="1"/>
      <c r="D2" s="1"/>
      <c r="E2" s="1"/>
      <c r="G2" s="1"/>
      <c r="H2" s="1"/>
    </row>
    <row r="3" spans="1:13" ht="90" x14ac:dyDescent="0.25">
      <c r="A3" s="8" t="s">
        <v>0</v>
      </c>
      <c r="B3" s="9" t="s">
        <v>1</v>
      </c>
      <c r="C3" s="10" t="s">
        <v>24</v>
      </c>
      <c r="D3" s="10" t="s">
        <v>25</v>
      </c>
      <c r="E3" s="10" t="s">
        <v>26</v>
      </c>
      <c r="F3" s="10" t="s">
        <v>14</v>
      </c>
      <c r="G3" s="1"/>
      <c r="H3" s="22" t="s">
        <v>10</v>
      </c>
      <c r="I3" s="22" t="s">
        <v>11</v>
      </c>
      <c r="J3" s="22" t="s">
        <v>12</v>
      </c>
      <c r="K3" s="22" t="s">
        <v>13</v>
      </c>
      <c r="L3" s="28"/>
      <c r="M3" s="28"/>
    </row>
    <row r="4" spans="1:13" x14ac:dyDescent="0.25">
      <c r="A4" s="37" t="s">
        <v>2</v>
      </c>
      <c r="B4" s="25" t="s">
        <v>15</v>
      </c>
      <c r="C4" s="12">
        <v>144</v>
      </c>
      <c r="D4" s="12">
        <v>57</v>
      </c>
      <c r="E4" s="13">
        <f>D4/C4</f>
        <v>0.39583333333333331</v>
      </c>
      <c r="F4" s="20" t="str">
        <f>ROUND(H4*100,0)&amp;-ROUND(I4*100,0)&amp;"%"</f>
        <v>32-48%</v>
      </c>
      <c r="G4" s="14">
        <f>$E$17</f>
        <v>0.40601503759398494</v>
      </c>
      <c r="H4" s="23">
        <v>0.31966492405863661</v>
      </c>
      <c r="I4" s="23">
        <v>0.47741497890869206</v>
      </c>
      <c r="J4" s="24">
        <v>7.6168409274696702E-2</v>
      </c>
      <c r="K4" s="24">
        <v>8.1581645575358741E-2</v>
      </c>
      <c r="L4" s="28"/>
      <c r="M4" s="28"/>
    </row>
    <row r="5" spans="1:13" x14ac:dyDescent="0.25">
      <c r="A5" s="38"/>
      <c r="B5" s="26" t="s">
        <v>17</v>
      </c>
      <c r="C5" s="12">
        <v>3</v>
      </c>
      <c r="D5" s="12">
        <v>1</v>
      </c>
      <c r="E5" s="13">
        <f t="shared" ref="E5:E17" si="0">D5/C5</f>
        <v>0.33333333333333331</v>
      </c>
      <c r="F5" s="20" t="str">
        <f t="shared" ref="F5:F17" si="1">ROUND(H5*100,0)&amp;-ROUND(I5*100,0)&amp;"%"</f>
        <v>6-79%</v>
      </c>
      <c r="G5" s="14">
        <f t="shared" ref="G5:G16" si="2">$E$17</f>
        <v>0.40601503759398494</v>
      </c>
      <c r="H5" s="23">
        <v>6.1492125010559097E-2</v>
      </c>
      <c r="I5" s="23">
        <v>0.79233988521388232</v>
      </c>
      <c r="J5" s="24">
        <v>0.2718412083227742</v>
      </c>
      <c r="K5" s="24">
        <v>0.45900655188054901</v>
      </c>
      <c r="L5" s="28"/>
      <c r="M5" s="28"/>
    </row>
    <row r="6" spans="1:13" x14ac:dyDescent="0.25">
      <c r="A6" s="38"/>
      <c r="B6" s="26" t="s">
        <v>16</v>
      </c>
      <c r="C6" s="12">
        <v>63</v>
      </c>
      <c r="D6" s="12">
        <v>38</v>
      </c>
      <c r="E6" s="13">
        <f t="shared" si="0"/>
        <v>0.60317460317460314</v>
      </c>
      <c r="F6" s="20" t="str">
        <f t="shared" si="1"/>
        <v>48-71%</v>
      </c>
      <c r="G6" s="14">
        <f t="shared" si="2"/>
        <v>0.40601503759398494</v>
      </c>
      <c r="H6" s="23">
        <v>0.47980943343589794</v>
      </c>
      <c r="I6" s="23">
        <v>0.7146806819362822</v>
      </c>
      <c r="J6" s="24">
        <v>0.1233651697387052</v>
      </c>
      <c r="K6" s="24">
        <v>0.11150607876167906</v>
      </c>
      <c r="L6" s="28"/>
      <c r="M6" s="28"/>
    </row>
    <row r="7" spans="1:13" x14ac:dyDescent="0.25">
      <c r="A7" s="39"/>
      <c r="B7" s="15" t="s">
        <v>3</v>
      </c>
      <c r="C7" s="16">
        <v>210</v>
      </c>
      <c r="D7" s="16">
        <v>96</v>
      </c>
      <c r="E7" s="17">
        <f t="shared" si="0"/>
        <v>0.45714285714285713</v>
      </c>
      <c r="F7" s="21" t="str">
        <f t="shared" si="1"/>
        <v>39-52%</v>
      </c>
      <c r="G7" s="14">
        <f t="shared" si="2"/>
        <v>0.40601503759398494</v>
      </c>
      <c r="H7" s="23">
        <v>0.39114004980967798</v>
      </c>
      <c r="I7" s="23">
        <v>0.52468543410740942</v>
      </c>
      <c r="J7" s="24">
        <v>6.6002807333179148E-2</v>
      </c>
      <c r="K7" s="24">
        <v>6.7542576964552292E-2</v>
      </c>
      <c r="L7" s="28"/>
      <c r="M7" s="28"/>
    </row>
    <row r="8" spans="1:13" s="1" customFormat="1" x14ac:dyDescent="0.25">
      <c r="A8" s="37" t="s">
        <v>4</v>
      </c>
      <c r="B8" s="11" t="s">
        <v>18</v>
      </c>
      <c r="C8" s="12">
        <v>1</v>
      </c>
      <c r="D8" s="12">
        <v>0</v>
      </c>
      <c r="E8" s="13">
        <f t="shared" si="0"/>
        <v>0</v>
      </c>
      <c r="F8" s="20" t="str">
        <f t="shared" si="1"/>
        <v>0-79%</v>
      </c>
      <c r="G8" s="14">
        <f t="shared" si="2"/>
        <v>0.40601503759398494</v>
      </c>
      <c r="H8" s="23">
        <v>2.0654999780381003E-11</v>
      </c>
      <c r="I8" s="23">
        <v>0.79345001926555703</v>
      </c>
      <c r="J8" s="24">
        <v>-2.0654999780381003E-11</v>
      </c>
      <c r="K8" s="24">
        <v>0.79345001926555703</v>
      </c>
      <c r="L8" s="28"/>
      <c r="M8" s="28"/>
    </row>
    <row r="9" spans="1:13" x14ac:dyDescent="0.25">
      <c r="A9" s="38"/>
      <c r="B9" s="11" t="s">
        <v>19</v>
      </c>
      <c r="C9" s="12">
        <v>17</v>
      </c>
      <c r="D9" s="12">
        <v>7</v>
      </c>
      <c r="E9" s="13">
        <f t="shared" si="0"/>
        <v>0.41176470588235292</v>
      </c>
      <c r="F9" s="20" t="str">
        <f t="shared" si="1"/>
        <v>22-64%</v>
      </c>
      <c r="G9" s="14">
        <f t="shared" si="2"/>
        <v>0.40601503759398494</v>
      </c>
      <c r="H9" s="23">
        <v>0.21611086745077671</v>
      </c>
      <c r="I9" s="23">
        <v>0.63994516614904084</v>
      </c>
      <c r="J9" s="24">
        <v>0.19565383843157622</v>
      </c>
      <c r="K9" s="24">
        <v>0.22818046026668792</v>
      </c>
      <c r="L9" s="28"/>
      <c r="M9" s="28"/>
    </row>
    <row r="10" spans="1:13" x14ac:dyDescent="0.25">
      <c r="A10" s="39"/>
      <c r="B10" s="15" t="s">
        <v>5</v>
      </c>
      <c r="C10" s="16">
        <v>18</v>
      </c>
      <c r="D10" s="16">
        <v>7</v>
      </c>
      <c r="E10" s="17">
        <f t="shared" si="0"/>
        <v>0.3888888888888889</v>
      </c>
      <c r="F10" s="21" t="str">
        <f t="shared" si="1"/>
        <v>20-61%</v>
      </c>
      <c r="G10" s="14">
        <f t="shared" si="2"/>
        <v>0.40601503759398494</v>
      </c>
      <c r="H10" s="23">
        <v>0.20305274745170981</v>
      </c>
      <c r="I10" s="23">
        <v>0.61380917128662138</v>
      </c>
      <c r="J10" s="24">
        <v>0.18583614143717908</v>
      </c>
      <c r="K10" s="24">
        <v>0.22492028239773248</v>
      </c>
      <c r="L10" s="28"/>
      <c r="M10" s="28"/>
    </row>
    <row r="11" spans="1:13" x14ac:dyDescent="0.25">
      <c r="A11" s="38" t="s">
        <v>6</v>
      </c>
      <c r="B11" s="11" t="s">
        <v>20</v>
      </c>
      <c r="C11" s="12">
        <v>8</v>
      </c>
      <c r="D11" s="12">
        <v>0</v>
      </c>
      <c r="E11" s="13">
        <f t="shared" si="0"/>
        <v>0</v>
      </c>
      <c r="F11" s="20" t="str">
        <f t="shared" si="1"/>
        <v>0-32%</v>
      </c>
      <c r="G11" s="14">
        <f t="shared" si="2"/>
        <v>0.40601503759398494</v>
      </c>
      <c r="H11" s="23">
        <v>8.4449172763964501E-12</v>
      </c>
      <c r="I11" s="23">
        <v>0.32440667377868149</v>
      </c>
      <c r="J11" s="24">
        <v>-8.4449172763964501E-12</v>
      </c>
      <c r="K11" s="24">
        <v>0.32440667377868149</v>
      </c>
      <c r="L11" s="28"/>
      <c r="M11" s="28"/>
    </row>
    <row r="12" spans="1:13" x14ac:dyDescent="0.25">
      <c r="A12" s="38"/>
      <c r="B12" s="11" t="s">
        <v>21</v>
      </c>
      <c r="C12" s="12">
        <v>1</v>
      </c>
      <c r="D12" s="12">
        <v>0</v>
      </c>
      <c r="E12" s="13">
        <f t="shared" si="0"/>
        <v>0</v>
      </c>
      <c r="F12" s="20" t="str">
        <f t="shared" si="1"/>
        <v>0-79%</v>
      </c>
      <c r="G12" s="14">
        <f t="shared" si="2"/>
        <v>0.40601503759398494</v>
      </c>
      <c r="H12" s="23">
        <v>2.0654999780381003E-11</v>
      </c>
      <c r="I12" s="23">
        <v>0.79345001926555703</v>
      </c>
      <c r="J12" s="24">
        <v>-2.0654999780381003E-11</v>
      </c>
      <c r="K12" s="24">
        <v>0.79345001926555703</v>
      </c>
      <c r="L12" s="28"/>
      <c r="M12" s="28"/>
    </row>
    <row r="13" spans="1:13" x14ac:dyDescent="0.25">
      <c r="A13" s="38"/>
      <c r="B13" s="11" t="s">
        <v>22</v>
      </c>
      <c r="C13" s="12">
        <v>1</v>
      </c>
      <c r="D13" s="12">
        <v>0</v>
      </c>
      <c r="E13" s="13">
        <f t="shared" si="0"/>
        <v>0</v>
      </c>
      <c r="F13" s="20" t="str">
        <f t="shared" si="1"/>
        <v>0-79%</v>
      </c>
      <c r="G13" s="14">
        <f t="shared" si="2"/>
        <v>0.40601503759398494</v>
      </c>
      <c r="H13" s="23">
        <v>2.0654999780381003E-11</v>
      </c>
      <c r="I13" s="23">
        <v>0.79345001926555703</v>
      </c>
      <c r="J13" s="24">
        <v>-2.0654999780381003E-11</v>
      </c>
      <c r="K13" s="24">
        <v>0.79345001926555703</v>
      </c>
      <c r="L13" s="28"/>
      <c r="M13" s="28"/>
    </row>
    <row r="14" spans="1:13" x14ac:dyDescent="0.25">
      <c r="A14" s="38"/>
      <c r="B14" s="11" t="s">
        <v>23</v>
      </c>
      <c r="C14" s="12">
        <v>13</v>
      </c>
      <c r="D14" s="12">
        <v>3</v>
      </c>
      <c r="E14" s="13">
        <f t="shared" si="0"/>
        <v>0.23076923076923078</v>
      </c>
      <c r="F14" s="20" t="str">
        <f t="shared" si="1"/>
        <v>8-50%</v>
      </c>
      <c r="G14" s="14">
        <f t="shared" si="2"/>
        <v>0.40601503759398494</v>
      </c>
      <c r="H14" s="23">
        <v>8.1795452731228055E-2</v>
      </c>
      <c r="I14" s="23">
        <v>0.50256320845710067</v>
      </c>
      <c r="J14" s="24">
        <v>0.14897377803800271</v>
      </c>
      <c r="K14" s="24">
        <v>0.27179397768786989</v>
      </c>
      <c r="L14" s="28"/>
      <c r="M14" s="28"/>
    </row>
    <row r="15" spans="1:13" x14ac:dyDescent="0.25">
      <c r="A15" s="39"/>
      <c r="B15" s="15" t="s">
        <v>7</v>
      </c>
      <c r="C15" s="16">
        <v>23</v>
      </c>
      <c r="D15" s="16">
        <v>3</v>
      </c>
      <c r="E15" s="17">
        <f t="shared" si="0"/>
        <v>0.13043478260869565</v>
      </c>
      <c r="F15" s="21" t="str">
        <f t="shared" si="1"/>
        <v>5-32%</v>
      </c>
      <c r="G15" s="14">
        <f t="shared" si="2"/>
        <v>0.40601503759398494</v>
      </c>
      <c r="H15" s="23">
        <v>4.537668230318264E-2</v>
      </c>
      <c r="I15" s="23">
        <v>0.32127436279660909</v>
      </c>
      <c r="J15" s="24">
        <v>8.5058100305513001E-2</v>
      </c>
      <c r="K15" s="24">
        <v>0.19083958018791344</v>
      </c>
      <c r="L15" s="28"/>
      <c r="M15" s="28"/>
    </row>
    <row r="16" spans="1:13" s="1" customFormat="1" ht="30" x14ac:dyDescent="0.25">
      <c r="A16" s="27" t="s">
        <v>27</v>
      </c>
      <c r="B16" s="11" t="s">
        <v>28</v>
      </c>
      <c r="C16" s="16">
        <v>15</v>
      </c>
      <c r="D16" s="16">
        <v>2</v>
      </c>
      <c r="E16" s="17">
        <f t="shared" si="0"/>
        <v>0.13333333333333333</v>
      </c>
      <c r="F16" s="21" t="str">
        <f t="shared" si="1"/>
        <v>4-38%</v>
      </c>
      <c r="G16" s="14">
        <f t="shared" si="2"/>
        <v>0.40601503759398494</v>
      </c>
      <c r="H16" s="23">
        <v>3.7361346424792045E-2</v>
      </c>
      <c r="I16" s="23">
        <v>0.37881925704233715</v>
      </c>
      <c r="J16" s="24">
        <v>9.5971986908541279E-2</v>
      </c>
      <c r="K16" s="24">
        <v>0.24548592370900382</v>
      </c>
      <c r="L16" s="28"/>
      <c r="M16" s="28"/>
    </row>
    <row r="17" spans="1:13" x14ac:dyDescent="0.25">
      <c r="A17" s="18"/>
      <c r="B17" s="19" t="s">
        <v>8</v>
      </c>
      <c r="C17" s="16">
        <v>266</v>
      </c>
      <c r="D17" s="16">
        <v>108</v>
      </c>
      <c r="E17" s="17">
        <f t="shared" si="0"/>
        <v>0.40601503759398494</v>
      </c>
      <c r="F17" s="21" t="str">
        <f t="shared" si="1"/>
        <v>35-47%</v>
      </c>
      <c r="G17" s="1"/>
      <c r="H17" s="23">
        <v>0.34874392640540708</v>
      </c>
      <c r="I17" s="23">
        <v>0.46596207499049186</v>
      </c>
      <c r="J17" s="24">
        <v>5.7271111188577861E-2</v>
      </c>
      <c r="K17" s="24">
        <v>5.9947037396506919E-2</v>
      </c>
      <c r="L17" s="28"/>
      <c r="M17" s="28"/>
    </row>
  </sheetData>
  <mergeCells count="4">
    <mergeCell ref="A1:H1"/>
    <mergeCell ref="A4:A7"/>
    <mergeCell ref="A11:A15"/>
    <mergeCell ref="A8:A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2019-10-18T08:33:36Z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