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Kvaliteediraport_2017\Indikaatorite_Excelid_Raport_2017\"/>
    </mc:Choice>
  </mc:AlternateContent>
  <bookViews>
    <workbookView xWindow="0" yWindow="0" windowWidth="20595" windowHeight="9990" tabRatio="801"/>
  </bookViews>
  <sheets>
    <sheet name="Kirjeldus" sheetId="16" r:id="rId1"/>
    <sheet name="Aruandesse2015" sheetId="21" r:id="rId2"/>
    <sheet name="Aruandesse2014" sheetId="2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21" l="1"/>
  <c r="M8" i="21"/>
  <c r="L9" i="21"/>
  <c r="M9" i="21"/>
  <c r="L10" i="21"/>
  <c r="M10" i="21"/>
  <c r="L11" i="21"/>
  <c r="M11" i="21"/>
  <c r="L12" i="21"/>
  <c r="M12" i="21"/>
  <c r="G8" i="21"/>
  <c r="G9" i="21"/>
  <c r="G10" i="21"/>
  <c r="G11" i="21"/>
  <c r="G12" i="21"/>
  <c r="M7" i="21"/>
  <c r="L7" i="21"/>
  <c r="G7" i="21"/>
  <c r="E11" i="21" l="1"/>
  <c r="F11" i="21" s="1"/>
  <c r="D11" i="21"/>
  <c r="F10" i="21"/>
  <c r="E9" i="21"/>
  <c r="D9" i="21"/>
  <c r="D12" i="21" s="1"/>
  <c r="F8" i="21"/>
  <c r="F7" i="21"/>
  <c r="F9" i="21" l="1"/>
  <c r="E12" i="21"/>
  <c r="F12" i="21" s="1"/>
  <c r="E11" i="2"/>
  <c r="H11" i="21" l="1"/>
  <c r="H7" i="21"/>
  <c r="H9" i="21"/>
  <c r="H8" i="21"/>
  <c r="H10" i="21"/>
  <c r="F10" i="2"/>
  <c r="F8" i="2"/>
  <c r="F7" i="2"/>
  <c r="E9" i="2"/>
  <c r="E12" i="2" s="1"/>
  <c r="D11" i="2"/>
  <c r="D9" i="2"/>
  <c r="D12" i="2" l="1"/>
  <c r="F12" i="2" s="1"/>
  <c r="F11" i="2"/>
  <c r="F9" i="2"/>
  <c r="G8" i="2" l="1"/>
  <c r="G9" i="2"/>
  <c r="G10" i="2"/>
  <c r="G7" i="2"/>
  <c r="G11" i="2"/>
</calcChain>
</file>

<file path=xl/sharedStrings.xml><?xml version="1.0" encoding="utf-8"?>
<sst xmlns="http://schemas.openxmlformats.org/spreadsheetml/2006/main" count="33" uniqueCount="22">
  <si>
    <t>Haiglaliik</t>
  </si>
  <si>
    <t>Haigla</t>
  </si>
  <si>
    <t>Piirkondlikud</t>
  </si>
  <si>
    <t>PERH</t>
  </si>
  <si>
    <t>TÜK</t>
  </si>
  <si>
    <t>piirkH</t>
  </si>
  <si>
    <t>Keskhaiglad</t>
  </si>
  <si>
    <t>ITK</t>
  </si>
  <si>
    <t>keskH</t>
  </si>
  <si>
    <t>Kokku:</t>
  </si>
  <si>
    <t>Rinnavähi indikaator 3: Invasiivse rinnavähiga patsientide osakaal, kes on saanud postoperatsiivset kiiritusravi rinnanäärmele peale rinda säilitavat operatsiooni</t>
  </si>
  <si>
    <t xml:space="preserve">2014.a. pt arv, kellel dgn C50.0-C50.9
teostatud rinda
säilitav operatsioon </t>
  </si>
  <si>
    <t>2014.a. dgn C50.0-C50.9
peale rinnaop
C50-C50.9 kood ja Z51.0 kombinatsioonis kiiritusraviarve  saanud
pt arv</t>
  </si>
  <si>
    <t xml:space="preserve">2015.a. pt arv, kellel dgn C50 -C50.9
teostatud rinda
säilitav operatsioon </t>
  </si>
  <si>
    <t>2015.a. dgn C50 -C50.9 peale rinnaop C50-C50.9 kood ja Z51.0 kombinatsioonis kiiritusraviarve saanud pt arv</t>
  </si>
  <si>
    <t>2015.a. dgn C50 -C50.9 peale rinnaop C50-C50.9 kood ja Z51.0 kombinatsioonis kiiritusraviarve saanud pt %</t>
  </si>
  <si>
    <t>2014.a. dgn C50 -C50.9 peale rinnaop C50-C50.9 kood ja Z51.0 kombinatsioonis kiiritusraviarve saanud pt %</t>
  </si>
  <si>
    <t>95% usaldsuvahemik</t>
  </si>
  <si>
    <t>alumine usaldusvahemik</t>
  </si>
  <si>
    <t>ülemine usaldusvahemik</t>
  </si>
  <si>
    <t>alumise usaldusvahemiku erinevus sagedusest</t>
  </si>
  <si>
    <t>ülemise usaldusvahemiku erinevus sagedusest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</si>
</sst>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color theme="1"/>
      <name val="Calibri"/>
      <family val="2"/>
      <charset val="186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  <charset val="186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1">
    <xf numFmtId="0" fontId="0" fillId="0" borderId="0"/>
    <xf numFmtId="0" fontId="5" fillId="2" borderId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20" borderId="0" applyNumberFormat="0" applyBorder="0" applyAlignment="0" applyProtection="0"/>
    <xf numFmtId="0" fontId="15" fillId="23" borderId="8" applyNumberFormat="0" applyAlignment="0" applyProtection="0"/>
    <xf numFmtId="0" fontId="16" fillId="15" borderId="9" applyNumberFormat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3" fillId="13" borderId="0" applyNumberFormat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8" applyNumberFormat="0" applyAlignment="0" applyProtection="0"/>
    <xf numFmtId="0" fontId="22" fillId="0" borderId="13" applyNumberFormat="0" applyFill="0" applyAlignment="0" applyProtection="0"/>
    <xf numFmtId="0" fontId="22" fillId="21" borderId="0" applyNumberFormat="0" applyBorder="0" applyAlignment="0" applyProtection="0"/>
    <xf numFmtId="0" fontId="5" fillId="20" borderId="8" applyNumberFormat="0" applyFont="0" applyAlignment="0" applyProtection="0"/>
    <xf numFmtId="0" fontId="23" fillId="23" borderId="14" applyNumberFormat="0" applyAlignment="0" applyProtection="0"/>
    <xf numFmtId="4" fontId="5" fillId="27" borderId="8" applyNumberFormat="0" applyProtection="0">
      <alignment vertical="center"/>
    </xf>
    <xf numFmtId="4" fontId="26" fillId="28" borderId="8" applyNumberFormat="0" applyProtection="0">
      <alignment vertical="center"/>
    </xf>
    <xf numFmtId="4" fontId="5" fillId="28" borderId="8" applyNumberFormat="0" applyProtection="0">
      <alignment horizontal="left" vertical="center" indent="1"/>
    </xf>
    <xf numFmtId="0" fontId="9" fillId="27" borderId="15" applyNumberFormat="0" applyProtection="0">
      <alignment horizontal="left" vertical="top" indent="1"/>
    </xf>
    <xf numFmtId="4" fontId="5" fillId="29" borderId="8" applyNumberFormat="0" applyProtection="0">
      <alignment horizontal="left" vertical="center" indent="1"/>
    </xf>
    <xf numFmtId="4" fontId="5" fillId="30" borderId="8" applyNumberFormat="0" applyProtection="0">
      <alignment horizontal="right" vertical="center"/>
    </xf>
    <xf numFmtId="4" fontId="5" fillId="31" borderId="8" applyNumberFormat="0" applyProtection="0">
      <alignment horizontal="right" vertical="center"/>
    </xf>
    <xf numFmtId="4" fontId="5" fillId="32" borderId="16" applyNumberFormat="0" applyProtection="0">
      <alignment horizontal="right" vertical="center"/>
    </xf>
    <xf numFmtId="4" fontId="5" fillId="33" borderId="8" applyNumberFormat="0" applyProtection="0">
      <alignment horizontal="right" vertical="center"/>
    </xf>
    <xf numFmtId="4" fontId="5" fillId="34" borderId="8" applyNumberFormat="0" applyProtection="0">
      <alignment horizontal="right" vertical="center"/>
    </xf>
    <xf numFmtId="4" fontId="5" fillId="35" borderId="8" applyNumberFormat="0" applyProtection="0">
      <alignment horizontal="right" vertical="center"/>
    </xf>
    <xf numFmtId="4" fontId="5" fillId="36" borderId="8" applyNumberFormat="0" applyProtection="0">
      <alignment horizontal="right" vertical="center"/>
    </xf>
    <xf numFmtId="4" fontId="5" fillId="37" borderId="8" applyNumberFormat="0" applyProtection="0">
      <alignment horizontal="right" vertical="center"/>
    </xf>
    <xf numFmtId="4" fontId="5" fillId="38" borderId="8" applyNumberFormat="0" applyProtection="0">
      <alignment horizontal="right" vertical="center"/>
    </xf>
    <xf numFmtId="4" fontId="5" fillId="39" borderId="16" applyNumberFormat="0" applyProtection="0">
      <alignment horizontal="left" vertical="center" indent="1"/>
    </xf>
    <xf numFmtId="4" fontId="8" fillId="40" borderId="16" applyNumberFormat="0" applyProtection="0">
      <alignment horizontal="left" vertical="center" indent="1"/>
    </xf>
    <xf numFmtId="4" fontId="8" fillId="40" borderId="16" applyNumberFormat="0" applyProtection="0">
      <alignment horizontal="left" vertical="center" indent="1"/>
    </xf>
    <xf numFmtId="4" fontId="5" fillId="41" borderId="8" applyNumberFormat="0" applyProtection="0">
      <alignment horizontal="right" vertical="center"/>
    </xf>
    <xf numFmtId="4" fontId="5" fillId="42" borderId="16" applyNumberFormat="0" applyProtection="0">
      <alignment horizontal="left" vertical="center" indent="1"/>
    </xf>
    <xf numFmtId="4" fontId="5" fillId="41" borderId="16" applyNumberFormat="0" applyProtection="0">
      <alignment horizontal="left" vertical="center" indent="1"/>
    </xf>
    <xf numFmtId="0" fontId="5" fillId="43" borderId="8" applyNumberFormat="0" applyProtection="0">
      <alignment horizontal="left" vertical="center" indent="1"/>
    </xf>
    <xf numFmtId="0" fontId="5" fillId="40" borderId="15" applyNumberFormat="0" applyProtection="0">
      <alignment horizontal="left" vertical="top" indent="1"/>
    </xf>
    <xf numFmtId="0" fontId="5" fillId="44" borderId="8" applyNumberFormat="0" applyProtection="0">
      <alignment horizontal="left" vertical="center" indent="1"/>
    </xf>
    <xf numFmtId="0" fontId="5" fillId="41" borderId="15" applyNumberFormat="0" applyProtection="0">
      <alignment horizontal="left" vertical="top" indent="1"/>
    </xf>
    <xf numFmtId="0" fontId="5" fillId="45" borderId="8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2" borderId="8" applyNumberFormat="0" applyProtection="0">
      <alignment horizontal="left" vertical="center" indent="1"/>
    </xf>
    <xf numFmtId="0" fontId="5" fillId="42" borderId="15" applyNumberFormat="0" applyProtection="0">
      <alignment horizontal="left" vertical="top" indent="1"/>
    </xf>
    <xf numFmtId="0" fontId="5" fillId="46" borderId="17" applyNumberFormat="0">
      <protection locked="0"/>
    </xf>
    <xf numFmtId="0" fontId="6" fillId="40" borderId="18" applyBorder="0"/>
    <xf numFmtId="4" fontId="7" fillId="47" borderId="15" applyNumberFormat="0" applyProtection="0">
      <alignment vertical="center"/>
    </xf>
    <xf numFmtId="4" fontId="26" fillId="48" borderId="1" applyNumberFormat="0" applyProtection="0">
      <alignment vertical="center"/>
    </xf>
    <xf numFmtId="4" fontId="7" fillId="43" borderId="15" applyNumberFormat="0" applyProtection="0">
      <alignment horizontal="left" vertical="center" indent="1"/>
    </xf>
    <xf numFmtId="0" fontId="7" fillId="47" borderId="15" applyNumberFormat="0" applyProtection="0">
      <alignment horizontal="left" vertical="top" indent="1"/>
    </xf>
    <xf numFmtId="4" fontId="5" fillId="0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5" fillId="29" borderId="8" applyNumberFormat="0" applyProtection="0">
      <alignment horizontal="left" vertical="center" indent="1"/>
    </xf>
    <xf numFmtId="0" fontId="7" fillId="41" borderId="15" applyNumberFormat="0" applyProtection="0">
      <alignment horizontal="left" vertical="top" indent="1"/>
    </xf>
    <xf numFmtId="4" fontId="10" fillId="50" borderId="16" applyNumberFormat="0" applyProtection="0">
      <alignment horizontal="left" vertical="center" indent="1"/>
    </xf>
    <xf numFmtId="0" fontId="5" fillId="51" borderId="1"/>
    <xf numFmtId="4" fontId="11" fillId="46" borderId="8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17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9" fontId="27" fillId="0" borderId="0" applyFont="0" applyFill="0" applyBorder="0" applyAlignment="0" applyProtection="0"/>
    <xf numFmtId="0" fontId="32" fillId="2" borderId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33" fillId="2" borderId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34" fillId="2" borderId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35" fillId="2" borderId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0" xfId="0" applyFont="1" applyAlignment="1">
      <alignment wrapText="1"/>
    </xf>
    <xf numFmtId="0" fontId="0" fillId="0" borderId="0" xfId="0" applyBorder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8" fillId="0" borderId="1" xfId="0" applyFont="1" applyBorder="1"/>
    <xf numFmtId="9" fontId="0" fillId="0" borderId="1" xfId="122" applyFont="1" applyBorder="1"/>
    <xf numFmtId="9" fontId="2" fillId="0" borderId="1" xfId="122" applyFont="1" applyBorder="1"/>
    <xf numFmtId="0" fontId="3" fillId="0" borderId="0" xfId="0" applyFont="1" applyAlignment="1">
      <alignment vertical="top" wrapText="1"/>
    </xf>
    <xf numFmtId="9" fontId="29" fillId="0" borderId="0" xfId="122" applyFont="1" applyBorder="1"/>
    <xf numFmtId="0" fontId="28" fillId="0" borderId="0" xfId="0" applyFont="1" applyBorder="1"/>
    <xf numFmtId="0" fontId="2" fillId="0" borderId="0" xfId="0" applyFont="1" applyBorder="1" applyAlignment="1">
      <alignment vertical="center" wrapText="1"/>
    </xf>
    <xf numFmtId="0" fontId="28" fillId="0" borderId="0" xfId="0" applyFont="1" applyBorder="1" applyAlignment="1">
      <alignment wrapText="1"/>
    </xf>
    <xf numFmtId="9" fontId="31" fillId="0" borderId="0" xfId="122" applyFont="1" applyBorder="1"/>
    <xf numFmtId="9" fontId="31" fillId="0" borderId="0" xfId="0" applyNumberFormat="1" applyFont="1" applyBorder="1"/>
    <xf numFmtId="9" fontId="30" fillId="0" borderId="1" xfId="122" applyFont="1" applyBorder="1"/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/>
    <xf numFmtId="0" fontId="0" fillId="0" borderId="0" xfId="0" applyBorder="1" applyAlignment="1">
      <alignment horizontal="center" wrapText="1"/>
    </xf>
    <xf numFmtId="164" fontId="0" fillId="0" borderId="0" xfId="0" applyNumberFormat="1"/>
    <xf numFmtId="9" fontId="0" fillId="0" borderId="1" xfId="122" applyFont="1" applyBorder="1" applyAlignment="1">
      <alignment horizontal="right"/>
    </xf>
    <xf numFmtId="9" fontId="30" fillId="0" borderId="1" xfId="122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11">
    <cellStyle name="Accent1 - 20%" xfId="3"/>
    <cellStyle name="Accent1 - 40%" xfId="4"/>
    <cellStyle name="Accent1 - 60%" xfId="5"/>
    <cellStyle name="Accent1 10" xfId="139"/>
    <cellStyle name="Accent1 11" xfId="141"/>
    <cellStyle name="Accent1 12" xfId="143"/>
    <cellStyle name="Accent1 13" xfId="158"/>
    <cellStyle name="Accent1 14" xfId="160"/>
    <cellStyle name="Accent1 15" xfId="162"/>
    <cellStyle name="Accent1 16" xfId="179"/>
    <cellStyle name="Accent1 17" xfId="168"/>
    <cellStyle name="Accent1 18" xfId="180"/>
    <cellStyle name="Accent1 19" xfId="191"/>
    <cellStyle name="Accent1 2" xfId="2"/>
    <cellStyle name="Accent1 20" xfId="193"/>
    <cellStyle name="Accent1 21" xfId="208"/>
    <cellStyle name="Accent1 22" xfId="210"/>
    <cellStyle name="Accent1 3" xfId="86"/>
    <cellStyle name="Accent1 4" xfId="113"/>
    <cellStyle name="Accent1 5" xfId="115"/>
    <cellStyle name="Accent1 6" xfId="117"/>
    <cellStyle name="Accent1 7" xfId="119"/>
    <cellStyle name="Accent1 8" xfId="121"/>
    <cellStyle name="Accent1 9" xfId="124"/>
    <cellStyle name="Accent2 - 20%" xfId="7"/>
    <cellStyle name="Accent2 - 40%" xfId="8"/>
    <cellStyle name="Accent2 - 60%" xfId="9"/>
    <cellStyle name="Accent2 10" xfId="138"/>
    <cellStyle name="Accent2 11" xfId="140"/>
    <cellStyle name="Accent2 12" xfId="144"/>
    <cellStyle name="Accent2 13" xfId="157"/>
    <cellStyle name="Accent2 14" xfId="159"/>
    <cellStyle name="Accent2 15" xfId="163"/>
    <cellStyle name="Accent2 16" xfId="178"/>
    <cellStyle name="Accent2 17" xfId="169"/>
    <cellStyle name="Accent2 18" xfId="181"/>
    <cellStyle name="Accent2 19" xfId="190"/>
    <cellStyle name="Accent2 2" xfId="6"/>
    <cellStyle name="Accent2 20" xfId="195"/>
    <cellStyle name="Accent2 21" xfId="207"/>
    <cellStyle name="Accent2 22" xfId="209"/>
    <cellStyle name="Accent2 3" xfId="88"/>
    <cellStyle name="Accent2 4" xfId="111"/>
    <cellStyle name="Accent2 5" xfId="114"/>
    <cellStyle name="Accent2 6" xfId="116"/>
    <cellStyle name="Accent2 7" xfId="118"/>
    <cellStyle name="Accent2 8" xfId="120"/>
    <cellStyle name="Accent2 9" xfId="126"/>
    <cellStyle name="Accent3 - 20%" xfId="11"/>
    <cellStyle name="Accent3 - 40%" xfId="12"/>
    <cellStyle name="Accent3 - 60%" xfId="13"/>
    <cellStyle name="Accent3 10" xfId="137"/>
    <cellStyle name="Accent3 11" xfId="125"/>
    <cellStyle name="Accent3 12" xfId="146"/>
    <cellStyle name="Accent3 13" xfId="156"/>
    <cellStyle name="Accent3 14" xfId="145"/>
    <cellStyle name="Accent3 15" xfId="164"/>
    <cellStyle name="Accent3 16" xfId="177"/>
    <cellStyle name="Accent3 17" xfId="170"/>
    <cellStyle name="Accent3 18" xfId="182"/>
    <cellStyle name="Accent3 19" xfId="189"/>
    <cellStyle name="Accent3 2" xfId="10"/>
    <cellStyle name="Accent3 20" xfId="196"/>
    <cellStyle name="Accent3 21" xfId="206"/>
    <cellStyle name="Accent3 22" xfId="194"/>
    <cellStyle name="Accent3 3" xfId="91"/>
    <cellStyle name="Accent3 4" xfId="108"/>
    <cellStyle name="Accent3 5" xfId="89"/>
    <cellStyle name="Accent3 6" xfId="110"/>
    <cellStyle name="Accent3 7" xfId="87"/>
    <cellStyle name="Accent3 8" xfId="112"/>
    <cellStyle name="Accent3 9" xfId="128"/>
    <cellStyle name="Accent4 - 20%" xfId="15"/>
    <cellStyle name="Accent4 - 40%" xfId="16"/>
    <cellStyle name="Accent4 - 60%" xfId="17"/>
    <cellStyle name="Accent4 10" xfId="136"/>
    <cellStyle name="Accent4 11" xfId="127"/>
    <cellStyle name="Accent4 12" xfId="148"/>
    <cellStyle name="Accent4 13" xfId="155"/>
    <cellStyle name="Accent4 14" xfId="147"/>
    <cellStyle name="Accent4 15" xfId="165"/>
    <cellStyle name="Accent4 16" xfId="176"/>
    <cellStyle name="Accent4 17" xfId="171"/>
    <cellStyle name="Accent4 18" xfId="183"/>
    <cellStyle name="Accent4 19" xfId="188"/>
    <cellStyle name="Accent4 2" xfId="14"/>
    <cellStyle name="Accent4 20" xfId="198"/>
    <cellStyle name="Accent4 21" xfId="205"/>
    <cellStyle name="Accent4 22" xfId="197"/>
    <cellStyle name="Accent4 3" xfId="93"/>
    <cellStyle name="Accent4 4" xfId="106"/>
    <cellStyle name="Accent4 5" xfId="92"/>
    <cellStyle name="Accent4 6" xfId="107"/>
    <cellStyle name="Accent4 7" xfId="90"/>
    <cellStyle name="Accent4 8" xfId="109"/>
    <cellStyle name="Accent4 9" xfId="129"/>
    <cellStyle name="Accent5 - 20%" xfId="19"/>
    <cellStyle name="Accent5 - 40%" xfId="20"/>
    <cellStyle name="Accent5 - 60%" xfId="21"/>
    <cellStyle name="Accent5 10" xfId="135"/>
    <cellStyle name="Accent5 11" xfId="130"/>
    <cellStyle name="Accent5 12" xfId="150"/>
    <cellStyle name="Accent5 13" xfId="154"/>
    <cellStyle name="Accent5 14" xfId="149"/>
    <cellStyle name="Accent5 15" xfId="166"/>
    <cellStyle name="Accent5 16" xfId="175"/>
    <cellStyle name="Accent5 17" xfId="172"/>
    <cellStyle name="Accent5 18" xfId="184"/>
    <cellStyle name="Accent5 19" xfId="187"/>
    <cellStyle name="Accent5 2" xfId="18"/>
    <cellStyle name="Accent5 20" xfId="200"/>
    <cellStyle name="Accent5 21" xfId="204"/>
    <cellStyle name="Accent5 22" xfId="199"/>
    <cellStyle name="Accent5 3" xfId="96"/>
    <cellStyle name="Accent5 4" xfId="103"/>
    <cellStyle name="Accent5 5" xfId="95"/>
    <cellStyle name="Accent5 6" xfId="104"/>
    <cellStyle name="Accent5 7" xfId="94"/>
    <cellStyle name="Accent5 8" xfId="105"/>
    <cellStyle name="Accent5 9" xfId="131"/>
    <cellStyle name="Accent6 - 20%" xfId="23"/>
    <cellStyle name="Accent6 - 40%" xfId="24"/>
    <cellStyle name="Accent6 - 60%" xfId="25"/>
    <cellStyle name="Accent6 10" xfId="134"/>
    <cellStyle name="Accent6 11" xfId="132"/>
    <cellStyle name="Accent6 12" xfId="151"/>
    <cellStyle name="Accent6 13" xfId="153"/>
    <cellStyle name="Accent6 14" xfId="152"/>
    <cellStyle name="Accent6 15" xfId="167"/>
    <cellStyle name="Accent6 16" xfId="174"/>
    <cellStyle name="Accent6 17" xfId="173"/>
    <cellStyle name="Accent6 18" xfId="185"/>
    <cellStyle name="Accent6 19" xfId="186"/>
    <cellStyle name="Accent6 2" xfId="22"/>
    <cellStyle name="Accent6 20" xfId="202"/>
    <cellStyle name="Accent6 21" xfId="203"/>
    <cellStyle name="Accent6 22" xfId="201"/>
    <cellStyle name="Accent6 3" xfId="97"/>
    <cellStyle name="Accent6 4" xfId="102"/>
    <cellStyle name="Accent6 5" xfId="98"/>
    <cellStyle name="Accent6 6" xfId="101"/>
    <cellStyle name="Accent6 7" xfId="99"/>
    <cellStyle name="Accent6 8" xfId="100"/>
    <cellStyle name="Accent6 9" xfId="133"/>
    <cellStyle name="Bad 2" xfId="26"/>
    <cellStyle name="Calculation 2" xfId="27"/>
    <cellStyle name="Check Cell 2" xfId="28"/>
    <cellStyle name="Emphasis 1" xfId="29"/>
    <cellStyle name="Emphasis 2" xfId="30"/>
    <cellStyle name="Emphasis 3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1"/>
    <cellStyle name="Normal 3" xfId="123"/>
    <cellStyle name="Normal 4" xfId="142"/>
    <cellStyle name="Normal 5" xfId="161"/>
    <cellStyle name="Normal 6" xfId="192"/>
    <cellStyle name="Note 2" xfId="40"/>
    <cellStyle name="Output 2" xfId="41"/>
    <cellStyle name="Percent" xfId="122" builtinId="5"/>
    <cellStyle name="SAPBEXaggData" xfId="42"/>
    <cellStyle name="SAPBEXaggDataEmph" xfId="43"/>
    <cellStyle name="SAPBEXaggItem" xfId="44"/>
    <cellStyle name="SAPBEXaggItemX" xfId="45"/>
    <cellStyle name="SAPBEXchaText" xfId="46"/>
    <cellStyle name="SAPBEXexcBad7" xfId="47"/>
    <cellStyle name="SAPBEXexcBad8" xfId="48"/>
    <cellStyle name="SAPBEXexcBad9" xfId="49"/>
    <cellStyle name="SAPBEXexcCritical4" xfId="50"/>
    <cellStyle name="SAPBEXexcCritical5" xfId="51"/>
    <cellStyle name="SAPBEXexcCritical6" xfId="52"/>
    <cellStyle name="SAPBEXexcGood1" xfId="53"/>
    <cellStyle name="SAPBEXexcGood2" xfId="54"/>
    <cellStyle name="SAPBEXexcGood3" xfId="55"/>
    <cellStyle name="SAPBEXfilterDrill" xfId="56"/>
    <cellStyle name="SAPBEXfilterItem" xfId="57"/>
    <cellStyle name="SAPBEXfilterText" xfId="58"/>
    <cellStyle name="SAPBEXformats" xfId="59"/>
    <cellStyle name="SAPBEXheaderItem" xfId="60"/>
    <cellStyle name="SAPBEXheaderText" xfId="61"/>
    <cellStyle name="SAPBEXHLevel0" xfId="62"/>
    <cellStyle name="SAPBEXHLevel0X" xfId="63"/>
    <cellStyle name="SAPBEXHLevel1" xfId="64"/>
    <cellStyle name="SAPBEXHLevel1X" xfId="65"/>
    <cellStyle name="SAPBEXHLevel2" xfId="66"/>
    <cellStyle name="SAPBEXHLevel2X" xfId="67"/>
    <cellStyle name="SAPBEXHLevel3" xfId="68"/>
    <cellStyle name="SAPBEXHLevel3X" xfId="69"/>
    <cellStyle name="SAPBEXinputData" xfId="70"/>
    <cellStyle name="SAPBEXItemHeader" xfId="71"/>
    <cellStyle name="SAPBEXresData" xfId="72"/>
    <cellStyle name="SAPBEXresDataEmph" xfId="73"/>
    <cellStyle name="SAPBEXresItem" xfId="74"/>
    <cellStyle name="SAPBEXresItemX" xfId="75"/>
    <cellStyle name="SAPBEXstdData" xfId="76"/>
    <cellStyle name="SAPBEXstdDataEmph" xfId="77"/>
    <cellStyle name="SAPBEXstdItem" xfId="78"/>
    <cellStyle name="SAPBEXstdItemX" xfId="79"/>
    <cellStyle name="SAPBEXtitle" xfId="80"/>
    <cellStyle name="SAPBEXunassignedItem" xfId="81"/>
    <cellStyle name="SAPBEXundefined" xfId="82"/>
    <cellStyle name="Sheet Title" xfId="83"/>
    <cellStyle name="Total 2" xfId="84"/>
    <cellStyle name="Warning Text 2" xfId="85"/>
  </cellStyles>
  <dxfs count="0"/>
  <tableStyles count="0" defaultTableStyle="TableStyleMedium2" defaultPivotStyle="PivotStyleLight16"/>
  <colors>
    <mruColors>
      <color rgb="FF62BB46"/>
      <color rgb="FF00AB4E"/>
      <color rgb="FFCBDB2A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42027559055111E-2"/>
          <c:y val="4.0579710144927533E-2"/>
          <c:w val="0.75494078386771579"/>
          <c:h val="0.5984872345502266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Aruandesse2015!$F$3</c:f>
              <c:strCache>
                <c:ptCount val="1"/>
                <c:pt idx="0">
                  <c:v>2015.a. dgn C50 -C50.9 peale rinnaop C50-C50.9 kood ja Z51.0 kombinatsioonis kiiritusraviarve saanud pt %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1BC-404F-9CD9-72450A381434}"/>
              </c:ext>
            </c:extLst>
          </c:dPt>
          <c:dPt>
            <c:idx val="4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91BC-404F-9CD9-72450A381434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Aruandesse2015!$M$7:$M$11</c:f>
                <c:numCache>
                  <c:formatCode>General</c:formatCode>
                  <c:ptCount val="5"/>
                  <c:pt idx="0">
                    <c:v>3.8870129870129944E-2</c:v>
                  </c:pt>
                  <c:pt idx="1">
                    <c:v>6.6660550458715551E-2</c:v>
                  </c:pt>
                  <c:pt idx="2">
                    <c:v>3.5000000000000031E-2</c:v>
                  </c:pt>
                  <c:pt idx="3">
                    <c:v>0.1192432432432432</c:v>
                  </c:pt>
                  <c:pt idx="4">
                    <c:v>0.1192432432432432</c:v>
                  </c:pt>
                </c:numCache>
              </c:numRef>
            </c:plus>
            <c:minus>
              <c:numRef>
                <c:f>Aruandesse2015!$L$7:$L$11</c:f>
                <c:numCache>
                  <c:formatCode>General</c:formatCode>
                  <c:ptCount val="5"/>
                  <c:pt idx="0">
                    <c:v>5.2129870129870137E-2</c:v>
                  </c:pt>
                  <c:pt idx="1">
                    <c:v>8.9339449541284477E-2</c:v>
                  </c:pt>
                  <c:pt idx="2">
                    <c:v>4.2999999999999927E-2</c:v>
                  </c:pt>
                  <c:pt idx="3">
                    <c:v>0.17175675675675683</c:v>
                  </c:pt>
                  <c:pt idx="4">
                    <c:v>0.17175675675675683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Aruandesse2015!$A$7:$C$11</c:f>
              <c:multiLvlStrCache>
                <c:ptCount val="5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f>Aruandesse2015!$F$7:$F$11</c:f>
              <c:numCache>
                <c:formatCode>0%</c:formatCode>
                <c:ptCount val="5"/>
                <c:pt idx="0">
                  <c:v>0.87012987012987009</c:v>
                </c:pt>
                <c:pt idx="1">
                  <c:v>0.80733944954128445</c:v>
                </c:pt>
                <c:pt idx="2">
                  <c:v>0.85</c:v>
                </c:pt>
                <c:pt idx="3">
                  <c:v>0.7567567567567568</c:v>
                </c:pt>
                <c:pt idx="4">
                  <c:v>0.7567567567567568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BC-404F-9CD9-72450A381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80950112"/>
        <c:axId val="780944704"/>
      </c:barChart>
      <c:lineChart>
        <c:grouping val="standard"/>
        <c:varyColors val="0"/>
        <c:ser>
          <c:idx val="2"/>
          <c:order val="0"/>
          <c:tx>
            <c:v>2015 HVA keskmine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Aruandesse2015!$A$7:$C$11</c:f>
              <c:multiLvlStrCache>
                <c:ptCount val="5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f>Aruandesse2015!$H$7:$H$11</c:f>
              <c:numCache>
                <c:formatCode>0%</c:formatCode>
                <c:ptCount val="5"/>
                <c:pt idx="0">
                  <c:v>0.84084880636604775</c:v>
                </c:pt>
                <c:pt idx="1">
                  <c:v>0.84084880636604775</c:v>
                </c:pt>
                <c:pt idx="2">
                  <c:v>0.84084880636604775</c:v>
                </c:pt>
                <c:pt idx="3">
                  <c:v>0.84084880636604775</c:v>
                </c:pt>
                <c:pt idx="4">
                  <c:v>0.84084880636604775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1BC-404F-9CD9-72450A381434}"/>
            </c:ext>
          </c:extLst>
        </c:ser>
        <c:ser>
          <c:idx val="1"/>
          <c:order val="2"/>
          <c:tx>
            <c:strRef>
              <c:f>Aruandesse2014!$F$3</c:f>
              <c:strCache>
                <c:ptCount val="1"/>
                <c:pt idx="0">
                  <c:v>2014.a. dgn C50 -C50.9 peale rinnaop C50-C50.9 kood ja Z51.0 kombinatsioonis kiiritusraviarve saanud pt %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10"/>
            <c:spPr>
              <a:solidFill>
                <a:srgbClr val="CBDB2A"/>
              </a:solidFill>
              <a:ln w="0">
                <a:noFill/>
              </a:ln>
              <a:effectLst/>
            </c:spPr>
          </c:marker>
          <c:dPt>
            <c:idx val="0"/>
            <c:marker>
              <c:symbol val="square"/>
              <c:size val="6"/>
              <c:spPr>
                <a:solidFill>
                  <a:srgbClr val="CBDB2A"/>
                </a:solidFill>
                <a:ln w="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91BC-404F-9CD9-72450A381434}"/>
              </c:ext>
            </c:extLst>
          </c:dPt>
          <c:dPt>
            <c:idx val="1"/>
            <c:marker>
              <c:symbol val="square"/>
              <c:size val="6"/>
              <c:spPr>
                <a:solidFill>
                  <a:srgbClr val="CBDB2A"/>
                </a:solidFill>
                <a:ln w="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91BC-404F-9CD9-72450A381434}"/>
              </c:ext>
            </c:extLst>
          </c:dPt>
          <c:dPt>
            <c:idx val="2"/>
            <c:marker>
              <c:symbol val="square"/>
              <c:size val="6"/>
              <c:spPr>
                <a:solidFill>
                  <a:srgbClr val="CBDB2A"/>
                </a:solidFill>
                <a:ln w="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91BC-404F-9CD9-72450A381434}"/>
              </c:ext>
            </c:extLst>
          </c:dPt>
          <c:dPt>
            <c:idx val="3"/>
            <c:marker>
              <c:symbol val="square"/>
              <c:size val="6"/>
              <c:spPr>
                <a:solidFill>
                  <a:srgbClr val="CBDB2A"/>
                </a:solidFill>
                <a:ln w="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91BC-404F-9CD9-72450A381434}"/>
              </c:ext>
            </c:extLst>
          </c:dPt>
          <c:dPt>
            <c:idx val="4"/>
            <c:marker>
              <c:symbol val="square"/>
              <c:size val="6"/>
              <c:spPr>
                <a:solidFill>
                  <a:srgbClr val="CBDB2A"/>
                </a:solidFill>
                <a:ln w="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91BC-404F-9CD9-72450A381434}"/>
              </c:ext>
            </c:extLst>
          </c:dPt>
          <c:cat>
            <c:multiLvlStrRef>
              <c:f>Aruandesse2015!$A$7:$C$11</c:f>
              <c:multiLvlStrCache>
                <c:ptCount val="5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f>Aruandesse2014!$F$7:$F$11</c:f>
              <c:numCache>
                <c:formatCode>0%</c:formatCode>
                <c:ptCount val="5"/>
                <c:pt idx="0">
                  <c:v>0.8080357142857143</c:v>
                </c:pt>
                <c:pt idx="1">
                  <c:v>0.8571428571428571</c:v>
                </c:pt>
                <c:pt idx="2">
                  <c:v>0.82222222222222219</c:v>
                </c:pt>
                <c:pt idx="3">
                  <c:v>0.73913043478260865</c:v>
                </c:pt>
                <c:pt idx="4">
                  <c:v>0.73913043478260865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1BC-404F-9CD9-72450A381434}"/>
            </c:ext>
          </c:extLst>
        </c:ser>
        <c:ser>
          <c:idx val="3"/>
          <c:order val="3"/>
          <c:tx>
            <c:v>2014 HVA keskmine</c:v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CFA4-4E2E-A812-ECFF05EBCB99}"/>
              </c:ext>
            </c:extLst>
          </c:dPt>
          <c:cat>
            <c:multiLvlStrRef>
              <c:f>Aruandesse2015!$A$7:$C$11</c:f>
              <c:multiLvlStrCache>
                <c:ptCount val="5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f>Aruandesse2014!$G$7:$G$11</c:f>
              <c:numCache>
                <c:formatCode>0%</c:formatCode>
                <c:ptCount val="5"/>
                <c:pt idx="0">
                  <c:v>0.81656804733727806</c:v>
                </c:pt>
                <c:pt idx="1">
                  <c:v>0.81656804733727806</c:v>
                </c:pt>
                <c:pt idx="2">
                  <c:v>0.81656804733727806</c:v>
                </c:pt>
                <c:pt idx="3">
                  <c:v>0.81656804733727806</c:v>
                </c:pt>
                <c:pt idx="4">
                  <c:v>0.81656804733727806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1BC-404F-9CD9-72450A381434}"/>
            </c:ext>
          </c:extLst>
        </c:ser>
        <c:ser>
          <c:idx val="4"/>
          <c:order val="4"/>
          <c:tx>
            <c:v>Indikaatori eesmärk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Aruandesse2015!$A$7:$C$11</c:f>
              <c:multiLvlStrCache>
                <c:ptCount val="5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f>Aruandesse2015!$I$7:$I$11</c:f>
              <c:numCache>
                <c:formatCode>0%</c:formatCode>
                <c:ptCount val="5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91BC-404F-9CD9-72450A381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950112"/>
        <c:axId val="780944704"/>
      </c:lineChart>
      <c:catAx>
        <c:axId val="78095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80944704"/>
        <c:crosses val="autoZero"/>
        <c:auto val="1"/>
        <c:lblAlgn val="ctr"/>
        <c:lblOffset val="100"/>
        <c:noMultiLvlLbl val="0"/>
      </c:catAx>
      <c:valAx>
        <c:axId val="7809447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8095011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t-EE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t-EE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t-EE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t-EE"/>
          </a:p>
        </c:txPr>
      </c:legendEntry>
      <c:layout>
        <c:manualLayout>
          <c:xMode val="edge"/>
          <c:yMode val="edge"/>
          <c:x val="4.5692170728883407E-3"/>
          <c:y val="0.79783611904908736"/>
          <c:w val="0.99261566183280658"/>
          <c:h val="0.187152670509487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803850717290476"/>
          <c:y val="8.7892536986204195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Aruandesse2014!$F$3:$F$6</c:f>
              <c:strCache>
                <c:ptCount val="4"/>
                <c:pt idx="0">
                  <c:v>2014.a. dgn C50 -C50.9 peale rinnaop C50-C50.9 kood ja Z51.0 kombinatsioonis kiiritusraviarve saanud pt %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>
              <a:outerShdw blurRad="40005" dist="22860" dir="5400000" algn="ctr" rotWithShape="0">
                <a:srgbClr val="5B9BD5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67C-4501-8320-4B01981F6D59}"/>
              </c:ext>
            </c:extLst>
          </c:dPt>
          <c:dPt>
            <c:idx val="2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EF41-4BB4-8476-B5470E4F47EE}"/>
              </c:ext>
            </c:extLst>
          </c:dPt>
          <c:dPt>
            <c:idx val="4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EF41-4BB4-8476-B5470E4F47EE}"/>
              </c:ext>
            </c:extLst>
          </c:dPt>
          <c:cat>
            <c:multiLvlStrRef>
              <c:f>Aruandesse2014!$A$7:$C$11</c:f>
              <c:multiLvlStrCache>
                <c:ptCount val="5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f>Aruandesse2014!$F$7:$F$11</c:f>
              <c:numCache>
                <c:formatCode>0%</c:formatCode>
                <c:ptCount val="5"/>
                <c:pt idx="0">
                  <c:v>0.8080357142857143</c:v>
                </c:pt>
                <c:pt idx="1">
                  <c:v>0.8571428571428571</c:v>
                </c:pt>
                <c:pt idx="2">
                  <c:v>0.82222222222222219</c:v>
                </c:pt>
                <c:pt idx="3">
                  <c:v>0.73913043478260865</c:v>
                </c:pt>
                <c:pt idx="4">
                  <c:v>0.73913043478260865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7C-4501-8320-4B01981F6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64415120"/>
        <c:axId val="264429120"/>
      </c:barChart>
      <c:lineChart>
        <c:grouping val="standard"/>
        <c:varyColors val="0"/>
        <c:ser>
          <c:idx val="2"/>
          <c:order val="1"/>
          <c:tx>
            <c:v>2014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Aruandesse2014!$A$7:$C$11</c:f>
              <c:multiLvlStrCache>
                <c:ptCount val="5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f>Aruandesse2014!$G$7:$G$11</c:f>
              <c:numCache>
                <c:formatCode>0%</c:formatCode>
                <c:ptCount val="5"/>
                <c:pt idx="0">
                  <c:v>0.81656804733727806</c:v>
                </c:pt>
                <c:pt idx="1">
                  <c:v>0.81656804733727806</c:v>
                </c:pt>
                <c:pt idx="2">
                  <c:v>0.81656804733727806</c:v>
                </c:pt>
                <c:pt idx="3">
                  <c:v>0.81656804733727806</c:v>
                </c:pt>
                <c:pt idx="4">
                  <c:v>0.81656804733727806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67C-4501-8320-4B01981F6D59}"/>
            </c:ext>
          </c:extLst>
        </c:ser>
        <c:ser>
          <c:idx val="0"/>
          <c:order val="2"/>
          <c:tx>
            <c:v>Indikaatori eesmärk</c:v>
          </c:tx>
          <c:marker>
            <c:symbol val="none"/>
          </c:marker>
          <c:cat>
            <c:multiLvlStrRef>
              <c:f>Aruandesse2014!$A$7:$C$11</c:f>
              <c:multiLvlStrCache>
                <c:ptCount val="5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f>Aruandesse2014!$H$7:$H$11</c:f>
              <c:numCache>
                <c:formatCode>0%</c:formatCode>
                <c:ptCount val="5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F41-4BB4-8476-B5470E4F4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415120"/>
        <c:axId val="264429120"/>
      </c:lineChart>
      <c:catAx>
        <c:axId val="26441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64429120"/>
        <c:crosses val="autoZero"/>
        <c:auto val="1"/>
        <c:lblAlgn val="ctr"/>
        <c:lblOffset val="100"/>
        <c:noMultiLvlLbl val="0"/>
      </c:catAx>
      <c:valAx>
        <c:axId val="26442912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64415120"/>
        <c:crosses val="autoZero"/>
        <c:crossBetween val="between"/>
        <c:minorUnit val="5.000000000000001E-2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7.6918252748809915E-3"/>
          <c:y val="0.84882424503706799"/>
          <c:w val="0.97966053323796531"/>
          <c:h val="0.14326288589245834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600075</xdr:colOff>
      <xdr:row>22</xdr:row>
      <xdr:rowOff>152400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5476875" cy="43434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Rinnavähi indikaator 3: Inavasiivse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rinnavähiga patisentide osakaal, kes on saanud postoperatsiivset kiiritusravi rinnanäärmele peale rinda säilitavat operatsiooni.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u="non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I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navasiivse rinnavähiga patisentide osakaal, kes on saanud postoperatsiivset kiiritusravi rinnanäärmele peale rinda säilitavat operatsiooni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 b="1" u="none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Arve p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eriood: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 01.01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-31.12.201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5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 u="none">
              <a:latin typeface="Times New Roman" panose="02020603050405020304" pitchFamily="18" charset="0"/>
              <a:cs typeface="Times New Roman" panose="02020603050405020304" pitchFamily="18" charset="0"/>
            </a:rPr>
            <a:t> statsionaarne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Rinnavähi</a:t>
          </a:r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 d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iagnoos</a:t>
          </a:r>
          <a:r>
            <a:rPr lang="et-EE" sz="1200" u="none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RHK10 koodid C50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- C50.9</a:t>
          </a: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Kõik rinnavähi diagnoosiga patsiendid, kelle on teostatud rinda säilitav operatsioon (kõik HAB koodid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- HAB00,HAB10, HAB20, HAB30,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HAB40,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HAB99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)</a:t>
          </a: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Rinnavähi diagnoosiga patsientide osakaal, kes on saanud adjuvantset rinna kiiritusravi RHK10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 C50-C50.9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 kood ja Z51.0 kombinatsioonis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 (kuni 10 kuud peale operatsiooni- kiirutusravi raviarve algus kuni 31.10.2016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).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Tulemused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kajastuvad patsiendi operatsiooni teostanud raviasutuse põhiselt, sõltumata, millises raviasutuses tal on kiiritusravi arve.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 b="1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 b="1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 kirjeldus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>
              <a:latin typeface="Times New Roman" panose="02020603050405020304" pitchFamily="18" charset="0"/>
              <a:cs typeface="Times New Roman" panose="02020603050405020304" pitchFamily="18" charset="0"/>
            </a:rPr>
            <a:t>"Aruandesse"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 on aruandes oleva indikaatori joonis koos andmetega.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171448</xdr:colOff>
      <xdr:row>1</xdr:row>
      <xdr:rowOff>38100</xdr:rowOff>
    </xdr:from>
    <xdr:to>
      <xdr:col>17</xdr:col>
      <xdr:colOff>161925</xdr:colOff>
      <xdr:row>19</xdr:row>
      <xdr:rowOff>114300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304799</xdr:colOff>
      <xdr:row>1</xdr:row>
      <xdr:rowOff>152398</xdr:rowOff>
    </xdr:from>
    <xdr:to>
      <xdr:col>13</xdr:col>
      <xdr:colOff>400050</xdr:colOff>
      <xdr:row>19</xdr:row>
      <xdr:rowOff>161924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C28" sqref="C28"/>
    </sheetView>
  </sheetViews>
  <sheetFormatPr defaultRowHeight="15" x14ac:dyDescent="0.25"/>
  <sheetData>
    <row r="1" spans="11:11" x14ac:dyDescent="0.25">
      <c r="K1" s="23"/>
    </row>
    <row r="2" spans="11:11" x14ac:dyDescent="0.25">
      <c r="K2" s="23"/>
    </row>
    <row r="3" spans="11:11" x14ac:dyDescent="0.25">
      <c r="K3" s="23"/>
    </row>
    <row r="4" spans="11:11" x14ac:dyDescent="0.25">
      <c r="K4" s="23"/>
    </row>
    <row r="5" spans="11:11" x14ac:dyDescent="0.25">
      <c r="K5" s="23"/>
    </row>
    <row r="6" spans="11:11" x14ac:dyDescent="0.25">
      <c r="K6" s="23"/>
    </row>
    <row r="7" spans="11:11" x14ac:dyDescent="0.25">
      <c r="K7" s="23"/>
    </row>
    <row r="23" spans="1:9" ht="15" customHeight="1" x14ac:dyDescent="0.25">
      <c r="A23" s="21"/>
      <c r="B23" s="22"/>
      <c r="C23" s="22"/>
      <c r="D23" s="22"/>
      <c r="E23" s="22"/>
      <c r="F23" s="22"/>
      <c r="G23" s="22"/>
      <c r="H23" s="22"/>
      <c r="I23" s="22"/>
    </row>
    <row r="24" spans="1:9" x14ac:dyDescent="0.25">
      <c r="A24" s="22"/>
      <c r="B24" s="22"/>
      <c r="C24" s="22"/>
      <c r="D24" s="22"/>
      <c r="E24" s="22"/>
      <c r="F24" s="22"/>
      <c r="G24" s="22"/>
      <c r="H24" s="22"/>
      <c r="I24" s="22"/>
    </row>
    <row r="25" spans="1:9" x14ac:dyDescent="0.25">
      <c r="A25" s="22"/>
      <c r="B25" s="22"/>
      <c r="C25" s="22"/>
      <c r="D25" s="22"/>
      <c r="E25" s="22"/>
      <c r="F25" s="22"/>
      <c r="G25" s="22"/>
      <c r="H25" s="22"/>
      <c r="I25" s="22"/>
    </row>
    <row r="26" spans="1:9" x14ac:dyDescent="0.25">
      <c r="A26" s="22"/>
      <c r="B26" s="22"/>
      <c r="C26" s="22"/>
      <c r="D26" s="22"/>
      <c r="E26" s="22"/>
      <c r="F26" s="22"/>
      <c r="G26" s="22"/>
      <c r="H26" s="22"/>
      <c r="I26" s="22"/>
    </row>
    <row r="27" spans="1:9" x14ac:dyDescent="0.25">
      <c r="A27" s="22"/>
      <c r="B27" s="22"/>
      <c r="C27" s="22"/>
      <c r="D27" s="22"/>
      <c r="E27" s="22"/>
      <c r="F27" s="22"/>
      <c r="G27" s="22"/>
      <c r="H27" s="22"/>
      <c r="I27" s="22"/>
    </row>
    <row r="28" spans="1:9" x14ac:dyDescent="0.25">
      <c r="A28" s="22"/>
      <c r="B28" s="22"/>
      <c r="C28" s="22"/>
      <c r="D28" s="22"/>
      <c r="E28" s="22"/>
      <c r="F28" s="22"/>
      <c r="G28" s="22"/>
      <c r="H28" s="22"/>
      <c r="I28" s="22"/>
    </row>
    <row r="29" spans="1:9" x14ac:dyDescent="0.25">
      <c r="A29" s="22"/>
      <c r="B29" s="22"/>
      <c r="C29" s="22"/>
      <c r="D29" s="22"/>
      <c r="E29" s="22"/>
      <c r="F29" s="22"/>
      <c r="G29" s="22"/>
      <c r="H29" s="22"/>
      <c r="I29" s="22"/>
    </row>
    <row r="30" spans="1:9" x14ac:dyDescent="0.25">
      <c r="A30" s="22"/>
      <c r="B30" s="22"/>
      <c r="C30" s="22"/>
      <c r="D30" s="22"/>
      <c r="E30" s="22"/>
      <c r="F30" s="22"/>
      <c r="G30" s="22"/>
      <c r="H30" s="22"/>
      <c r="I30" s="22"/>
    </row>
    <row r="31" spans="1:9" x14ac:dyDescent="0.25">
      <c r="A31" s="22"/>
      <c r="B31" s="22"/>
      <c r="C31" s="22"/>
      <c r="D31" s="22"/>
      <c r="E31" s="22"/>
      <c r="F31" s="22"/>
      <c r="G31" s="22"/>
      <c r="H31" s="22"/>
      <c r="I31" s="2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>
      <selection sqref="A1:L1"/>
    </sheetView>
  </sheetViews>
  <sheetFormatPr defaultRowHeight="15" x14ac:dyDescent="0.25"/>
  <cols>
    <col min="4" max="4" width="20.28515625" customWidth="1"/>
    <col min="5" max="5" width="24.28515625" customWidth="1"/>
    <col min="6" max="6" width="25.140625" customWidth="1"/>
    <col min="7" max="7" width="16.140625" customWidth="1"/>
    <col min="8" max="8" width="9" customWidth="1"/>
    <col min="9" max="9" width="7.42578125" customWidth="1"/>
    <col min="10" max="10" width="11.42578125" customWidth="1"/>
  </cols>
  <sheetData>
    <row r="1" spans="1:21" ht="15" customHeight="1" x14ac:dyDescent="0.25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3"/>
      <c r="N1" s="13"/>
      <c r="O1" s="13"/>
      <c r="P1" s="13"/>
      <c r="Q1" s="3"/>
      <c r="R1" s="3"/>
      <c r="S1" s="3"/>
      <c r="T1" s="3"/>
      <c r="U1" s="3"/>
    </row>
    <row r="2" spans="1:21" ht="1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3"/>
      <c r="R2" s="3"/>
      <c r="S2" s="3"/>
      <c r="T2" s="3"/>
      <c r="U2" s="3"/>
    </row>
    <row r="3" spans="1:21" ht="15" customHeight="1" x14ac:dyDescent="0.25">
      <c r="A3" s="36" t="s">
        <v>0</v>
      </c>
      <c r="B3" s="36"/>
      <c r="C3" s="37" t="s">
        <v>1</v>
      </c>
      <c r="D3" s="40" t="s">
        <v>13</v>
      </c>
      <c r="E3" s="40" t="s">
        <v>14</v>
      </c>
      <c r="F3" s="40" t="s">
        <v>15</v>
      </c>
      <c r="G3" s="40" t="s">
        <v>17</v>
      </c>
      <c r="H3" s="16"/>
      <c r="I3" s="17"/>
      <c r="J3" s="9"/>
    </row>
    <row r="4" spans="1:21" ht="15" customHeight="1" x14ac:dyDescent="0.25">
      <c r="A4" s="36"/>
      <c r="B4" s="36"/>
      <c r="C4" s="38"/>
      <c r="D4" s="40"/>
      <c r="E4" s="40"/>
      <c r="F4" s="40"/>
      <c r="G4" s="40"/>
      <c r="H4" s="16"/>
      <c r="I4" s="17"/>
      <c r="J4" s="9"/>
    </row>
    <row r="5" spans="1:21" x14ac:dyDescent="0.25">
      <c r="A5" s="36"/>
      <c r="B5" s="36"/>
      <c r="C5" s="38"/>
      <c r="D5" s="40"/>
      <c r="E5" s="40"/>
      <c r="F5" s="40"/>
      <c r="G5" s="40"/>
      <c r="H5" s="16"/>
      <c r="I5" s="17"/>
      <c r="J5" s="9"/>
    </row>
    <row r="6" spans="1:21" ht="27" customHeight="1" x14ac:dyDescent="0.25">
      <c r="A6" s="36"/>
      <c r="B6" s="36"/>
      <c r="C6" s="39"/>
      <c r="D6" s="40"/>
      <c r="E6" s="40"/>
      <c r="F6" s="40"/>
      <c r="G6" s="40"/>
      <c r="H6" s="16"/>
      <c r="I6" s="17"/>
      <c r="J6" s="24" t="s">
        <v>18</v>
      </c>
      <c r="K6" s="24" t="s">
        <v>19</v>
      </c>
      <c r="L6" s="24" t="s">
        <v>20</v>
      </c>
      <c r="M6" s="24" t="s">
        <v>21</v>
      </c>
    </row>
    <row r="7" spans="1:21" x14ac:dyDescent="0.25">
      <c r="A7" s="28" t="s">
        <v>2</v>
      </c>
      <c r="B7" s="29"/>
      <c r="C7" s="1" t="s">
        <v>3</v>
      </c>
      <c r="D7" s="1">
        <v>231</v>
      </c>
      <c r="E7" s="1">
        <v>201</v>
      </c>
      <c r="F7" s="11">
        <f t="shared" ref="F7:F12" si="0">SUM(E7/D7)</f>
        <v>0.87012987012987009</v>
      </c>
      <c r="G7" s="26" t="str">
        <f>J7*100&amp;-K7*100&amp;"%"</f>
        <v>81,8-90,9%</v>
      </c>
      <c r="H7" s="19">
        <f>$F$12</f>
        <v>0.84084880636604775</v>
      </c>
      <c r="I7" s="18">
        <v>0.95</v>
      </c>
      <c r="J7" s="25">
        <v>0.81799999999999995</v>
      </c>
      <c r="K7" s="25">
        <v>0.90900000000000003</v>
      </c>
      <c r="L7" s="25">
        <f>F7-J7</f>
        <v>5.2129870129870137E-2</v>
      </c>
      <c r="M7" s="25">
        <f>K7-F7</f>
        <v>3.8870129870129944E-2</v>
      </c>
    </row>
    <row r="8" spans="1:21" x14ac:dyDescent="0.25">
      <c r="A8" s="30"/>
      <c r="B8" s="31"/>
      <c r="C8" s="1" t="s">
        <v>4</v>
      </c>
      <c r="D8" s="1">
        <v>109</v>
      </c>
      <c r="E8" s="1">
        <v>88</v>
      </c>
      <c r="F8" s="11">
        <f t="shared" si="0"/>
        <v>0.80733944954128445</v>
      </c>
      <c r="G8" s="26" t="str">
        <f t="shared" ref="G8:G12" si="1">J8*100&amp;-K8*100&amp;"%"</f>
        <v>71,8-87,4%</v>
      </c>
      <c r="H8" s="19">
        <f t="shared" ref="H8:H11" si="2">$F$12</f>
        <v>0.84084880636604775</v>
      </c>
      <c r="I8" s="18">
        <v>0.95</v>
      </c>
      <c r="J8" s="25">
        <v>0.71799999999999997</v>
      </c>
      <c r="K8" s="25">
        <v>0.874</v>
      </c>
      <c r="L8" s="25">
        <f t="shared" ref="L8:L12" si="3">F8-J8</f>
        <v>8.9339449541284477E-2</v>
      </c>
      <c r="M8" s="25">
        <f t="shared" ref="M8:M12" si="4">K8-F8</f>
        <v>6.6660550458715551E-2</v>
      </c>
    </row>
    <row r="9" spans="1:21" x14ac:dyDescent="0.25">
      <c r="A9" s="32"/>
      <c r="B9" s="33"/>
      <c r="C9" s="2" t="s">
        <v>5</v>
      </c>
      <c r="D9" s="2">
        <f>SUM(D7:D8)</f>
        <v>340</v>
      </c>
      <c r="E9" s="2">
        <f>SUM(E7:E8)</f>
        <v>289</v>
      </c>
      <c r="F9" s="12">
        <f t="shared" si="0"/>
        <v>0.85</v>
      </c>
      <c r="G9" s="27" t="str">
        <f t="shared" si="1"/>
        <v>80,7-88,5%</v>
      </c>
      <c r="H9" s="19">
        <f t="shared" si="2"/>
        <v>0.84084880636604775</v>
      </c>
      <c r="I9" s="18">
        <v>0.95</v>
      </c>
      <c r="J9" s="25">
        <v>0.80700000000000005</v>
      </c>
      <c r="K9" s="25">
        <v>0.88500000000000001</v>
      </c>
      <c r="L9" s="25">
        <f t="shared" si="3"/>
        <v>4.2999999999999927E-2</v>
      </c>
      <c r="M9" s="25">
        <f t="shared" si="4"/>
        <v>3.5000000000000031E-2</v>
      </c>
    </row>
    <row r="10" spans="1:21" x14ac:dyDescent="0.25">
      <c r="A10" s="28" t="s">
        <v>6</v>
      </c>
      <c r="B10" s="29"/>
      <c r="C10" s="1" t="s">
        <v>7</v>
      </c>
      <c r="D10" s="1">
        <v>37</v>
      </c>
      <c r="E10" s="1">
        <v>28</v>
      </c>
      <c r="F10" s="11">
        <f t="shared" si="0"/>
        <v>0.7567567567567568</v>
      </c>
      <c r="G10" s="26" t="str">
        <f t="shared" si="1"/>
        <v>58,5-87,6%</v>
      </c>
      <c r="H10" s="19">
        <f t="shared" si="2"/>
        <v>0.84084880636604775</v>
      </c>
      <c r="I10" s="18">
        <v>0.95</v>
      </c>
      <c r="J10" s="25">
        <v>0.58499999999999996</v>
      </c>
      <c r="K10" s="25">
        <v>0.876</v>
      </c>
      <c r="L10" s="25">
        <f t="shared" si="3"/>
        <v>0.17175675675675683</v>
      </c>
      <c r="M10" s="25">
        <f t="shared" si="4"/>
        <v>0.1192432432432432</v>
      </c>
    </row>
    <row r="11" spans="1:21" x14ac:dyDescent="0.25">
      <c r="A11" s="32"/>
      <c r="B11" s="33"/>
      <c r="C11" s="2" t="s">
        <v>8</v>
      </c>
      <c r="D11" s="2">
        <f>SUM(D10)</f>
        <v>37</v>
      </c>
      <c r="E11" s="2">
        <f>SUM(E10)</f>
        <v>28</v>
      </c>
      <c r="F11" s="20">
        <f t="shared" si="0"/>
        <v>0.7567567567567568</v>
      </c>
      <c r="G11" s="27" t="str">
        <f t="shared" si="1"/>
        <v>58,5-87,6%</v>
      </c>
      <c r="H11" s="19">
        <f t="shared" si="2"/>
        <v>0.84084880636604775</v>
      </c>
      <c r="I11" s="18">
        <v>0.95</v>
      </c>
      <c r="J11" s="25">
        <v>0.58499999999999996</v>
      </c>
      <c r="K11" s="25">
        <v>0.876</v>
      </c>
      <c r="L11" s="25">
        <f t="shared" si="3"/>
        <v>0.17175675675675683</v>
      </c>
      <c r="M11" s="25">
        <f t="shared" si="4"/>
        <v>0.1192432432432432</v>
      </c>
    </row>
    <row r="12" spans="1:21" x14ac:dyDescent="0.25">
      <c r="A12" s="34" t="s">
        <v>9</v>
      </c>
      <c r="B12" s="34"/>
      <c r="C12" s="10"/>
      <c r="D12" s="10">
        <f>SUM(D11,D9)</f>
        <v>377</v>
      </c>
      <c r="E12" s="10">
        <f>SUM(E11,E9)</f>
        <v>317</v>
      </c>
      <c r="F12" s="12">
        <f t="shared" si="0"/>
        <v>0.84084880636604775</v>
      </c>
      <c r="G12" s="27" t="str">
        <f t="shared" si="1"/>
        <v>79,9-87,6%</v>
      </c>
      <c r="H12" s="15"/>
      <c r="I12" s="14"/>
      <c r="J12" s="25">
        <v>0.79900000000000004</v>
      </c>
      <c r="K12" s="25">
        <v>0.876</v>
      </c>
      <c r="L12" s="25">
        <f t="shared" si="3"/>
        <v>4.1848806366047708E-2</v>
      </c>
      <c r="M12" s="25">
        <f t="shared" si="4"/>
        <v>3.5151193633952249E-2</v>
      </c>
    </row>
    <row r="13" spans="1:21" x14ac:dyDescent="0.25">
      <c r="A13" s="4"/>
      <c r="B13" s="4"/>
      <c r="C13" s="5"/>
      <c r="D13" s="6"/>
      <c r="E13" s="6"/>
      <c r="F13" s="6"/>
      <c r="G13" s="6"/>
      <c r="H13" s="6"/>
    </row>
    <row r="14" spans="1:21" x14ac:dyDescent="0.25">
      <c r="A14" s="4"/>
      <c r="B14" s="4"/>
      <c r="C14" s="5"/>
      <c r="D14" s="6"/>
      <c r="E14" s="6"/>
      <c r="F14" s="6"/>
      <c r="G14" s="6"/>
      <c r="H14" s="6"/>
    </row>
    <row r="15" spans="1:21" ht="14.25" customHeight="1" x14ac:dyDescent="0.25">
      <c r="A15" s="4"/>
      <c r="B15" s="4"/>
      <c r="C15" s="5"/>
      <c r="E15" s="6"/>
      <c r="F15" s="6"/>
      <c r="G15" s="6"/>
      <c r="H15" s="6"/>
    </row>
    <row r="16" spans="1:21" x14ac:dyDescent="0.25">
      <c r="A16" s="4"/>
      <c r="B16" s="4"/>
      <c r="C16" s="5"/>
      <c r="E16" s="6"/>
      <c r="F16" s="6"/>
      <c r="G16" s="6"/>
      <c r="H16" s="6"/>
    </row>
  </sheetData>
  <mergeCells count="10">
    <mergeCell ref="A7:B9"/>
    <mergeCell ref="A10:B11"/>
    <mergeCell ref="A12:B12"/>
    <mergeCell ref="A1:L1"/>
    <mergeCell ref="A3:B6"/>
    <mergeCell ref="C3:C6"/>
    <mergeCell ref="D3:D6"/>
    <mergeCell ref="E3:E6"/>
    <mergeCell ref="F3:F6"/>
    <mergeCell ref="G3:G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workbookViewId="0">
      <selection sqref="A1:K1"/>
    </sheetView>
  </sheetViews>
  <sheetFormatPr defaultRowHeight="15" x14ac:dyDescent="0.25"/>
  <cols>
    <col min="4" max="4" width="20.28515625" customWidth="1"/>
    <col min="5" max="5" width="24" customWidth="1"/>
    <col min="6" max="6" width="25.140625" customWidth="1"/>
    <col min="7" max="7" width="9" customWidth="1"/>
    <col min="8" max="8" width="7.42578125" customWidth="1"/>
    <col min="9" max="9" width="21.140625" customWidth="1"/>
  </cols>
  <sheetData>
    <row r="1" spans="1:20" ht="15" customHeight="1" x14ac:dyDescent="0.25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3"/>
      <c r="M1" s="13"/>
      <c r="N1" s="13"/>
      <c r="O1" s="13"/>
      <c r="P1" s="3"/>
      <c r="Q1" s="3"/>
      <c r="R1" s="3"/>
      <c r="S1" s="3"/>
      <c r="T1" s="3"/>
    </row>
    <row r="2" spans="1:20" ht="1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3"/>
      <c r="Q2" s="3"/>
      <c r="R2" s="3"/>
      <c r="S2" s="3"/>
      <c r="T2" s="3"/>
    </row>
    <row r="3" spans="1:20" ht="15" customHeight="1" x14ac:dyDescent="0.25">
      <c r="A3" s="36" t="s">
        <v>0</v>
      </c>
      <c r="B3" s="36"/>
      <c r="C3" s="37" t="s">
        <v>1</v>
      </c>
      <c r="D3" s="40" t="s">
        <v>11</v>
      </c>
      <c r="E3" s="40" t="s">
        <v>12</v>
      </c>
      <c r="F3" s="40" t="s">
        <v>16</v>
      </c>
      <c r="G3" s="16"/>
      <c r="H3" s="17"/>
      <c r="I3" s="9"/>
    </row>
    <row r="4" spans="1:20" ht="15" customHeight="1" x14ac:dyDescent="0.25">
      <c r="A4" s="36"/>
      <c r="B4" s="36"/>
      <c r="C4" s="38"/>
      <c r="D4" s="40"/>
      <c r="E4" s="40"/>
      <c r="F4" s="40"/>
      <c r="G4" s="16"/>
      <c r="H4" s="17"/>
      <c r="I4" s="9"/>
    </row>
    <row r="5" spans="1:20" x14ac:dyDescent="0.25">
      <c r="A5" s="36"/>
      <c r="B5" s="36"/>
      <c r="C5" s="38"/>
      <c r="D5" s="40"/>
      <c r="E5" s="40"/>
      <c r="F5" s="40"/>
      <c r="G5" s="16"/>
      <c r="H5" s="17"/>
      <c r="I5" s="9"/>
    </row>
    <row r="6" spans="1:20" ht="27" customHeight="1" x14ac:dyDescent="0.25">
      <c r="A6" s="36"/>
      <c r="B6" s="36"/>
      <c r="C6" s="39"/>
      <c r="D6" s="40"/>
      <c r="E6" s="40"/>
      <c r="F6" s="40"/>
      <c r="G6" s="16"/>
      <c r="H6" s="17"/>
      <c r="I6" s="9"/>
    </row>
    <row r="7" spans="1:20" x14ac:dyDescent="0.25">
      <c r="A7" s="28" t="s">
        <v>2</v>
      </c>
      <c r="B7" s="29"/>
      <c r="C7" s="1" t="s">
        <v>3</v>
      </c>
      <c r="D7" s="1">
        <v>224</v>
      </c>
      <c r="E7" s="1">
        <v>181</v>
      </c>
      <c r="F7" s="11">
        <f t="shared" ref="F7:F12" si="0">SUM(E7/D7)</f>
        <v>0.8080357142857143</v>
      </c>
      <c r="G7" s="19">
        <f>$F$12</f>
        <v>0.81656804733727806</v>
      </c>
      <c r="H7" s="18">
        <v>0.95</v>
      </c>
    </row>
    <row r="8" spans="1:20" x14ac:dyDescent="0.25">
      <c r="A8" s="30"/>
      <c r="B8" s="31"/>
      <c r="C8" s="1" t="s">
        <v>4</v>
      </c>
      <c r="D8" s="1">
        <v>91</v>
      </c>
      <c r="E8" s="1">
        <v>78</v>
      </c>
      <c r="F8" s="11">
        <f t="shared" si="0"/>
        <v>0.8571428571428571</v>
      </c>
      <c r="G8" s="19">
        <f t="shared" ref="G8:G11" si="1">$F$12</f>
        <v>0.81656804733727806</v>
      </c>
      <c r="H8" s="18">
        <v>0.95</v>
      </c>
    </row>
    <row r="9" spans="1:20" x14ac:dyDescent="0.25">
      <c r="A9" s="32"/>
      <c r="B9" s="33"/>
      <c r="C9" s="2" t="s">
        <v>5</v>
      </c>
      <c r="D9" s="2">
        <f>SUM(D7:D8)</f>
        <v>315</v>
      </c>
      <c r="E9" s="2">
        <f>SUM(E7:E8)</f>
        <v>259</v>
      </c>
      <c r="F9" s="12">
        <f t="shared" si="0"/>
        <v>0.82222222222222219</v>
      </c>
      <c r="G9" s="19">
        <f t="shared" si="1"/>
        <v>0.81656804733727806</v>
      </c>
      <c r="H9" s="18">
        <v>0.95</v>
      </c>
      <c r="I9" s="8"/>
    </row>
    <row r="10" spans="1:20" x14ac:dyDescent="0.25">
      <c r="A10" s="28" t="s">
        <v>6</v>
      </c>
      <c r="B10" s="29"/>
      <c r="C10" s="1" t="s">
        <v>7</v>
      </c>
      <c r="D10" s="1">
        <v>23</v>
      </c>
      <c r="E10" s="1">
        <v>17</v>
      </c>
      <c r="F10" s="11">
        <f t="shared" si="0"/>
        <v>0.73913043478260865</v>
      </c>
      <c r="G10" s="19">
        <f t="shared" si="1"/>
        <v>0.81656804733727806</v>
      </c>
      <c r="H10" s="18">
        <v>0.95</v>
      </c>
    </row>
    <row r="11" spans="1:20" x14ac:dyDescent="0.25">
      <c r="A11" s="32"/>
      <c r="B11" s="33"/>
      <c r="C11" s="2" t="s">
        <v>8</v>
      </c>
      <c r="D11" s="2">
        <f>SUM(D10)</f>
        <v>23</v>
      </c>
      <c r="E11" s="2">
        <f>SUM(E10)</f>
        <v>17</v>
      </c>
      <c r="F11" s="20">
        <f t="shared" si="0"/>
        <v>0.73913043478260865</v>
      </c>
      <c r="G11" s="19">
        <f t="shared" si="1"/>
        <v>0.81656804733727806</v>
      </c>
      <c r="H11" s="18">
        <v>0.95</v>
      </c>
    </row>
    <row r="12" spans="1:20" x14ac:dyDescent="0.25">
      <c r="A12" s="34" t="s">
        <v>9</v>
      </c>
      <c r="B12" s="34"/>
      <c r="C12" s="10"/>
      <c r="D12" s="10">
        <f>SUM(D11,D9)</f>
        <v>338</v>
      </c>
      <c r="E12" s="10">
        <f>SUM(E11,E9)</f>
        <v>276</v>
      </c>
      <c r="F12" s="12">
        <f t="shared" si="0"/>
        <v>0.81656804733727806</v>
      </c>
      <c r="G12" s="15"/>
      <c r="H12" s="14"/>
    </row>
    <row r="13" spans="1:20" x14ac:dyDescent="0.25">
      <c r="A13" s="4"/>
      <c r="B13" s="4"/>
      <c r="C13" s="5"/>
      <c r="D13" s="6"/>
      <c r="E13" s="6"/>
      <c r="F13" s="6"/>
      <c r="G13" s="6"/>
    </row>
    <row r="14" spans="1:20" x14ac:dyDescent="0.25">
      <c r="A14" s="4"/>
      <c r="B14" s="4"/>
      <c r="C14" s="5"/>
      <c r="D14" s="6"/>
      <c r="E14" s="6"/>
      <c r="F14" s="6"/>
      <c r="G14" s="6"/>
    </row>
    <row r="15" spans="1:20" ht="14.25" customHeight="1" x14ac:dyDescent="0.25">
      <c r="A15" s="4"/>
      <c r="B15" s="4"/>
      <c r="C15" s="5"/>
      <c r="E15" s="6"/>
      <c r="F15" s="6"/>
      <c r="G15" s="6"/>
    </row>
    <row r="16" spans="1:20" x14ac:dyDescent="0.25">
      <c r="A16" s="4"/>
      <c r="B16" s="4"/>
      <c r="C16" s="5"/>
      <c r="E16" s="6"/>
      <c r="F16" s="6"/>
      <c r="G16" s="6"/>
    </row>
  </sheetData>
  <mergeCells count="9">
    <mergeCell ref="A1:K1"/>
    <mergeCell ref="A7:B9"/>
    <mergeCell ref="A10:B11"/>
    <mergeCell ref="A12:B12"/>
    <mergeCell ref="F3:F6"/>
    <mergeCell ref="A3:B6"/>
    <mergeCell ref="D3:D6"/>
    <mergeCell ref="E3:E6"/>
    <mergeCell ref="C3:C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Kirjeldus</vt:lpstr>
      <vt:lpstr>Aruandesse2015</vt:lpstr>
      <vt:lpstr>Aruandesse2014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Sirli Joona</cp:lastModifiedBy>
  <dcterms:created xsi:type="dcterms:W3CDTF">2016-06-17T08:28:03Z</dcterms:created>
  <dcterms:modified xsi:type="dcterms:W3CDTF">2017-06-14T13:33:55Z</dcterms:modified>
</cp:coreProperties>
</file>