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050" windowWidth="15480" windowHeight="11640" activeTab="0"/>
  </bookViews>
  <sheets>
    <sheet name="030206" sheetId="1" r:id="rId1"/>
  </sheets>
  <definedNames>
    <definedName name="_xlnm._FilterDatabase" localSheetId="0" hidden="1">'030206'!$A$2:$U$724</definedName>
    <definedName name="_xlnm.Print_Titles" localSheetId="0">'030206'!$1:$2</definedName>
  </definedNames>
  <calcPr fullCalcOnLoad="1"/>
</workbook>
</file>

<file path=xl/sharedStrings.xml><?xml version="1.0" encoding="utf-8"?>
<sst xmlns="http://schemas.openxmlformats.org/spreadsheetml/2006/main" count="2842" uniqueCount="756">
  <si>
    <t xml:space="preserve"> </t>
  </si>
  <si>
    <t>I KV</t>
  </si>
  <si>
    <t>II KV</t>
  </si>
  <si>
    <t>III KV</t>
  </si>
  <si>
    <t>IV KV</t>
  </si>
  <si>
    <t>Kasutajad</t>
  </si>
  <si>
    <t>Retseptide
arv</t>
  </si>
  <si>
    <t>Originaal-
pakendite
arv</t>
  </si>
  <si>
    <t>Kompenseeritud
EHK poolt</t>
  </si>
  <si>
    <t>Diagnoos</t>
  </si>
  <si>
    <t>ATC-kood</t>
  </si>
  <si>
    <t>H02AB06</t>
  </si>
  <si>
    <t>PREDNISOLONUM</t>
  </si>
  <si>
    <t>PREDNISOLON TABL 5MG N100</t>
  </si>
  <si>
    <t>J01EE01</t>
  </si>
  <si>
    <t>BERLOCID TABL 480MG N20</t>
  </si>
  <si>
    <t>BERLOCID 960 TABL 800MG+160MG N20</t>
  </si>
  <si>
    <t>BACTRIM SYRUP SIIRUP 40MG+8MGML 100ML N1</t>
  </si>
  <si>
    <t>J05AB05</t>
  </si>
  <si>
    <t>ZIDOVUDINUM</t>
  </si>
  <si>
    <t>RETROVIR CAPSULES 100MG CAPS 100MG N100</t>
  </si>
  <si>
    <t>RETROVIR SIIRUP 10MG/ML 200 ML</t>
  </si>
  <si>
    <t>Süüfilis</t>
  </si>
  <si>
    <t>J01AA02</t>
  </si>
  <si>
    <t>DOXYCYCLINUM</t>
  </si>
  <si>
    <t>DOXY M-RATIOPHARM 100 TABL 100MG N10</t>
  </si>
  <si>
    <t>DOXITIN TABL 100MG N10</t>
  </si>
  <si>
    <t>J01CE08</t>
  </si>
  <si>
    <t>BENZATHINI BENZYLPEN</t>
  </si>
  <si>
    <t>RETARPEN INJ SUBSTANTS 2400000TÜ N1</t>
  </si>
  <si>
    <t>J01FA01</t>
  </si>
  <si>
    <t>ERYTHROMYCINUM</t>
  </si>
  <si>
    <t>ERYTHROMYCIN NYCOMED TABL 500MG N10</t>
  </si>
  <si>
    <t>Vähktõbi</t>
  </si>
  <si>
    <t>A03FA01</t>
  </si>
  <si>
    <t>METOCLOPRAMIDUM</t>
  </si>
  <si>
    <t>CERUCAL TABL 10MG N50</t>
  </si>
  <si>
    <t>MCP-RATIOPHARM 10 SUP 10MG N5</t>
  </si>
  <si>
    <t>CERUCAL LAH 5MG/ML 2ML N10</t>
  </si>
  <si>
    <t>METOCLOPRAMIDE ALPHARMA 10MG TABL N20</t>
  </si>
  <si>
    <t>SOL. METOCLOPRAMIDI 10MG LAH N10</t>
  </si>
  <si>
    <t>MCP-RATIOPHARM SF LAH 5MG/ML 2ML N5</t>
  </si>
  <si>
    <t>A04AA01</t>
  </si>
  <si>
    <t>ONDANSETRONUM</t>
  </si>
  <si>
    <t>ZOFRAN TABL 8MG N10</t>
  </si>
  <si>
    <t>EMETRON TABL 8MG N10</t>
  </si>
  <si>
    <t>A04AA02</t>
  </si>
  <si>
    <t>GRANISETRONUM</t>
  </si>
  <si>
    <t>KYTRIL TABL 1MG N10</t>
  </si>
  <si>
    <t>G03BA03</t>
  </si>
  <si>
    <t>SUSTANON "250" LAH 250MGML AMP 1ML N1</t>
  </si>
  <si>
    <t>ANDRIOL TESTOCAPS CAPS 40MG N60</t>
  </si>
  <si>
    <t>G03DA02</t>
  </si>
  <si>
    <t>MEDROXYPROGESTERONUM</t>
  </si>
  <si>
    <t>DEPO-PROVERA SUSP 150MGML+VIAAL 3.3ML N1</t>
  </si>
  <si>
    <t>DEPO-PROVERA SUSP 150MGML VIAAL 1ML N1</t>
  </si>
  <si>
    <t>G03HA01</t>
  </si>
  <si>
    <t>CYPROTERONUM</t>
  </si>
  <si>
    <t>ANDROCUR 50 TABL 50MG N20</t>
  </si>
  <si>
    <t>ANDROCUR 50 TABL 50MG N50</t>
  </si>
  <si>
    <t>ANDROCUR 50 TABL 50MG N25</t>
  </si>
  <si>
    <t>H02AB02</t>
  </si>
  <si>
    <t>DEXAMETHASONUM</t>
  </si>
  <si>
    <t>DEXAMETHASON 4MG/ML LAH 1ML N25</t>
  </si>
  <si>
    <t>DEXAMETHASON KRKA TABL 0.5MG N10</t>
  </si>
  <si>
    <t>DEXAMETHASON TABL  0,5MG N100</t>
  </si>
  <si>
    <t>DEXAMETHASON TABL  0,5MG N30</t>
  </si>
  <si>
    <t>PREDNISOLON TABL 5MG N20</t>
  </si>
  <si>
    <t>L01AA01</t>
  </si>
  <si>
    <t>CYCLOPHOSPHAMIDUM</t>
  </si>
  <si>
    <t>ENDOXAN TABL 50MG N50</t>
  </si>
  <si>
    <t>ENDOXAN DRASHEE 50MG N100</t>
  </si>
  <si>
    <t>SYKLOFOSFAMID TABL 50MG N100</t>
  </si>
  <si>
    <t>L01AA02</t>
  </si>
  <si>
    <t>CHLORAMBUCILUM</t>
  </si>
  <si>
    <t>LEUKERAN 2MG TABL 2MG N25</t>
  </si>
  <si>
    <t>L01AA03</t>
  </si>
  <si>
    <t>MELPHALANUM</t>
  </si>
  <si>
    <t>ALKERAN TABL 2MG N25</t>
  </si>
  <si>
    <t>L01AB01</t>
  </si>
  <si>
    <t>BUSULFANUM</t>
  </si>
  <si>
    <t>MYLERAN TABL 2MG N100</t>
  </si>
  <si>
    <t>L01BA01</t>
  </si>
  <si>
    <t>METHOTREXATUM</t>
  </si>
  <si>
    <t>TREXAN TABL 2.5MG N100</t>
  </si>
  <si>
    <t>L01BB02</t>
  </si>
  <si>
    <t>MERCAPTOPURINUM</t>
  </si>
  <si>
    <t>PURI-NETHOL TABL 50MG N25</t>
  </si>
  <si>
    <t>L01BC06</t>
  </si>
  <si>
    <t>CAPECITABINUM</t>
  </si>
  <si>
    <t>XELODA TABL 150MG N60</t>
  </si>
  <si>
    <t>XELODA TABL 500MG N120</t>
  </si>
  <si>
    <t>L01CB01</t>
  </si>
  <si>
    <t>ETOPOSIDUM</t>
  </si>
  <si>
    <t>VEPESID CAPS 100MG N10</t>
  </si>
  <si>
    <t>L01XX05</t>
  </si>
  <si>
    <t>HYDROXYCARBAMIDUM</t>
  </si>
  <si>
    <t>HYDREA CAPS 500MG N100</t>
  </si>
  <si>
    <t>L02AB02</t>
  </si>
  <si>
    <t>FARLUTAL TABL 500MG N30</t>
  </si>
  <si>
    <t>DEPO-PROVERA SÜSTSUS 150MGML+SÜST 1ML N1</t>
  </si>
  <si>
    <t>DEPO-PROVERA INJ 150MG 3,3ML N1</t>
  </si>
  <si>
    <t>L02BA01</t>
  </si>
  <si>
    <t>TAMOXIFENUM</t>
  </si>
  <si>
    <t>TAMOXIFEN-EBEWE TABL 10MG N30</t>
  </si>
  <si>
    <t>TAMOXIFEN-EBEWE TABL 20MG N30</t>
  </si>
  <si>
    <t>TAMOFEN TABL 20MG N30</t>
  </si>
  <si>
    <t>TAMOFEN TABL 10MG N30</t>
  </si>
  <si>
    <t>NOLVADEX TABL 10MG N30</t>
  </si>
  <si>
    <t>NOLVADEX D TABL 20MG N30</t>
  </si>
  <si>
    <t>L02BG03</t>
  </si>
  <si>
    <t>ANASTROZOLUM</t>
  </si>
  <si>
    <t>ARIMIDEX TABL 1MG N28</t>
  </si>
  <si>
    <t>L02BG04</t>
  </si>
  <si>
    <t>LETROZOLUM</t>
  </si>
  <si>
    <t>FEMARA TABL 2.5MG N30</t>
  </si>
  <si>
    <t>L03AA04</t>
  </si>
  <si>
    <t>INTERFERONUM ALFA</t>
  </si>
  <si>
    <t>ROFERON-A LAH 3000000TÜ 0.5ML 0.5ML N1</t>
  </si>
  <si>
    <t>ROFERON-A INJEKTSIOONI SUBSTANTS 3000000</t>
  </si>
  <si>
    <t>L03AB01</t>
  </si>
  <si>
    <t>M01AB01</t>
  </si>
  <si>
    <t>INDOMETACINUM</t>
  </si>
  <si>
    <t>INDOMET-RATIOPHARM 50 CAPS 50MG N20</t>
  </si>
  <si>
    <t>INDOMET-RATIOPHARM 50 CAPS 50MG N50</t>
  </si>
  <si>
    <t>M01AE01</t>
  </si>
  <si>
    <t>IBUPROFENUM</t>
  </si>
  <si>
    <t>IBUMAX TABL 400MG N30</t>
  </si>
  <si>
    <t>IBUMAX TABL 400MG N100</t>
  </si>
  <si>
    <t>BURANA TABL 400MG N30</t>
  </si>
  <si>
    <t>IBUPROFEN LANNACHER TABL 600MG N30</t>
  </si>
  <si>
    <t>IBUMETIN 400 TABL 400MG N50</t>
  </si>
  <si>
    <t>IBUMETIN 400 TABL 400MG N100</t>
  </si>
  <si>
    <t>IBUMETIN 600 TABL 600MG N20</t>
  </si>
  <si>
    <t>IBUMETIN 600 TABL 600MG N50</t>
  </si>
  <si>
    <t>IBUMETIN 600 TABL 600MG N100</t>
  </si>
  <si>
    <t>IBUPROFEN ALPHARMA 400MG TABL 400MG N20</t>
  </si>
  <si>
    <t>IBUPROFEN ALPHARMA 600MG TABL 600MG N20</t>
  </si>
  <si>
    <t>IBUPROFEN ALPHARMA TABL 600MG N50</t>
  </si>
  <si>
    <t>IBUPROFEN ALPHARMA 600MG TABL 600MG N50</t>
  </si>
  <si>
    <t>IBUMETIN 400 TABL 400MG N30</t>
  </si>
  <si>
    <t>IBUMAX TABL 600MG N100</t>
  </si>
  <si>
    <t>IBUMAX TABL 600MG N30</t>
  </si>
  <si>
    <t>IBUPROFEN ALPHARMA 400MG TABL 400MG N50</t>
  </si>
  <si>
    <t>IBUPROFEN-COX TABL  600MG N20</t>
  </si>
  <si>
    <t>N02AA01</t>
  </si>
  <si>
    <t>MST CONTINUS RET TABL 10MG N60</t>
  </si>
  <si>
    <t>MST CONTINUS RET TABL 30MG N60</t>
  </si>
  <si>
    <t>MST CONTINUS RET TABL 60MG N60</t>
  </si>
  <si>
    <t>MST CONTINUS RET TABL 100MG N60</t>
  </si>
  <si>
    <t>DOLTARD RET TABL 30MG N20</t>
  </si>
  <si>
    <t>DOLTARD RET TABL 60MG N20</t>
  </si>
  <si>
    <t>MXL 120MG CAPS 120MG N28</t>
  </si>
  <si>
    <t>MXL 150MG CAPS 150MG N28</t>
  </si>
  <si>
    <t>MXL 200MG CAPS 200MG N28</t>
  </si>
  <si>
    <t>MXL 30MG CAPS 30MG N28</t>
  </si>
  <si>
    <t>MXL 60MG CAPS 60MG N28</t>
  </si>
  <si>
    <t>MXL 90MG CAPS 90MG N28</t>
  </si>
  <si>
    <t>MORFIN DAK LAH 0.4MG/ML AMP 10ML N5</t>
  </si>
  <si>
    <t>MORFIN DAK LAH 20MG/ML AMP 1ML N10</t>
  </si>
  <si>
    <t>MORFIN NYCOMED 30MG TABL 30MG N25</t>
  </si>
  <si>
    <t>MS CONTIN SUPOSIIT 100MG N24</t>
  </si>
  <si>
    <t>MS CONTIN SUPOSIIT 30MG N24</t>
  </si>
  <si>
    <t>MST CONTINUS 100MG SUSPGRAN 100MG N30</t>
  </si>
  <si>
    <t>MST CONTINUS SUSPGRAN 20MG N30</t>
  </si>
  <si>
    <t>MST CONTINUS 30MG SUSPGRAN 30MG N30</t>
  </si>
  <si>
    <t>MST CONTINUS 60MG SUSPGRAN 60MG N30</t>
  </si>
  <si>
    <t>SEVREDOL TABL 10MG N56</t>
  </si>
  <si>
    <t>SEVREDOL TABL 20MG N56</t>
  </si>
  <si>
    <t>MSI 10 MUNDIPHARMA LAH 10MG/ML 1ML N10</t>
  </si>
  <si>
    <t>MSI 20MG MUNDIPHARMA LAH 20MG/ML 1ML N10</t>
  </si>
  <si>
    <t>MORPHINE 10 MG/ML AMP   1ML N10</t>
  </si>
  <si>
    <t>MORPHINE 10MG/ML AMP   2ML N10</t>
  </si>
  <si>
    <t>MST CONTINUS 30MG SUSPGRAN 30MG N20</t>
  </si>
  <si>
    <t>N02AA05</t>
  </si>
  <si>
    <t>OXYCODONUM</t>
  </si>
  <si>
    <t>OXYCONTIN 10MG TABL 10MG N25</t>
  </si>
  <si>
    <t>OXYCONTIN 20MG TABL 20MG N56</t>
  </si>
  <si>
    <t>OXYCONTIN 10MG TABL 10MG N28</t>
  </si>
  <si>
    <t>OXYCONTIN 80MG TABL 80MG N56</t>
  </si>
  <si>
    <t>OXYCONTIN 10MG TABL 10MG N56</t>
  </si>
  <si>
    <t>OXYCONTIN 40MG TABL 40MG N56</t>
  </si>
  <si>
    <t>N02AB02</t>
  </si>
  <si>
    <t>PETHIDINUM</t>
  </si>
  <si>
    <t>PETHIDINE 50MG/ML AMP   1ML N10</t>
  </si>
  <si>
    <t>PETHIDINE 50MG/ML AMP   2ML N10</t>
  </si>
  <si>
    <t>N02AB03</t>
  </si>
  <si>
    <t>FENTANYLUM</t>
  </si>
  <si>
    <t>DUROGESIC TTS 100MCG/H N5</t>
  </si>
  <si>
    <t>DUROGESIC TTS 25MCG/H N5</t>
  </si>
  <si>
    <t>DUROGESIC TTS 50MCG/H N5</t>
  </si>
  <si>
    <t>N02AC02</t>
  </si>
  <si>
    <t>METHADONUM</t>
  </si>
  <si>
    <t>METADON DAK TABL 20MG N25</t>
  </si>
  <si>
    <t>METADON DAK TABL  5MG N10</t>
  </si>
  <si>
    <t>Aplastiline aneemia</t>
  </si>
  <si>
    <t>J01MA02</t>
  </si>
  <si>
    <t>CIPROFLOXACINUM</t>
  </si>
  <si>
    <t>CIPRINOL 250 TABL 250MG N10</t>
  </si>
  <si>
    <t>CIPRINOL 500 TABL 500MG N10</t>
  </si>
  <si>
    <t>BACTIFLOX-500 TABL 500MG N10</t>
  </si>
  <si>
    <t>J05AB01</t>
  </si>
  <si>
    <t>ACICLOVIRUM</t>
  </si>
  <si>
    <t>ACYCLOVIR TFT TABL 200MG N30</t>
  </si>
  <si>
    <t>ACIC 200 TABL 200MG N25</t>
  </si>
  <si>
    <t>ACICLOVIR ALPHARMA 800MG TABL 800MG N35</t>
  </si>
  <si>
    <t>ACICLOVIR ALPHARMA 200MG TABL 200MG N30</t>
  </si>
  <si>
    <t>ACICLOVIR ALPHARMA 400MG TABL 400MG N30</t>
  </si>
  <si>
    <t>L04AA01</t>
  </si>
  <si>
    <t>CICLOSPORINUM</t>
  </si>
  <si>
    <t>SANDIMMUN NEORAL CAPS 25MG N50</t>
  </si>
  <si>
    <t>SANDIMMUN NEORAL CAPS 50MG N50</t>
  </si>
  <si>
    <t>SANDIMMUN NEORAL CAPS 100MG N50</t>
  </si>
  <si>
    <t>H01AC01</t>
  </si>
  <si>
    <t>SOMATROPINUM</t>
  </si>
  <si>
    <t>NORDITROPIN INJ SUBSTANTS 12TÜ N1</t>
  </si>
  <si>
    <t>NORDITROPIN PENSET 12 INJ.SUB+2ML AMP N1</t>
  </si>
  <si>
    <t>GENOTROPIN INJ.SUBST 16TÜ AMP N1</t>
  </si>
  <si>
    <t>GENOTROPIN INJ.SUBST 36TÜ KOLBAMPULL N1</t>
  </si>
  <si>
    <t>HUMATROPE INJ.SUBS 36TÜ VIAAL+SÜSTAL N1</t>
  </si>
  <si>
    <t>Kilpnäärme alatalitlus v.a E89.3</t>
  </si>
  <si>
    <t>H03AA01</t>
  </si>
  <si>
    <t>L-THYROXIN 100 BERLIN-CHEMIE TABL N100</t>
  </si>
  <si>
    <t>L-THYROXIN 150 BERLIN-CHEMIE TABL N100</t>
  </si>
  <si>
    <t>L-THYROXIN 50 BERLIN-CHEMIE TABL N100</t>
  </si>
  <si>
    <t>L-THYROXIN 100 BERLIN-CHEMIE TABL N50</t>
  </si>
  <si>
    <t>L-THYROXIN 50 BERLIN-CHEMIE TABL N30</t>
  </si>
  <si>
    <t>L-THYROXIN 150 BERLIN-CHEMIE TABL N50</t>
  </si>
  <si>
    <t>L-THYROXIN 50 BERLIN-CHEMIE TABL N50</t>
  </si>
  <si>
    <t>L-THYROXIN TABL N1</t>
  </si>
  <si>
    <t>A10AB01</t>
  </si>
  <si>
    <t>HUMULIN REGULAR LAH 100TÜ/ML 10ML N1</t>
  </si>
  <si>
    <t>HUMULIN REGULAR LAH 100TÜ/ML 1.5ML N5</t>
  </si>
  <si>
    <t>HUMULIN REGULAR LAH 100TÜ/ML 3ML AMP N5</t>
  </si>
  <si>
    <t>INSUMAN RAPID LAH 100TÜ/ML 3ML N5</t>
  </si>
  <si>
    <t>ACTRAPID PENFILL LAH 100TÜ/ML 3ML N5</t>
  </si>
  <si>
    <t>ACTRAPID PENFILL LAH 100TÜ/ML 1.5ML N5</t>
  </si>
  <si>
    <t>ACTRAPID NOVOLET LAH 100TÜ/ML 3ML N5</t>
  </si>
  <si>
    <t>HUMAJECT R INJ 3ML 100TÜ N5</t>
  </si>
  <si>
    <t>ACTRAPID INNOLET LAH 100TÜ/ML 3ML N5</t>
  </si>
  <si>
    <t>INSUMAN RAPID OPTISET LAH 3ML N5</t>
  </si>
  <si>
    <t>A10AB04</t>
  </si>
  <si>
    <t>INSULIN LISPRO</t>
  </si>
  <si>
    <t>HUMALOG INJ 3ML 100TÜ N5</t>
  </si>
  <si>
    <t>HUMALOG HUMAJECT LAH 100TÜ/ML 3ML N5</t>
  </si>
  <si>
    <t>HUMALOG PEN LAH 100TÜ/ML 3ML N5</t>
  </si>
  <si>
    <t>HUMALOG LAH 100TÜ/ML KOLBAMPULL 3ML N5</t>
  </si>
  <si>
    <t>A10AB05</t>
  </si>
  <si>
    <t>INSULIN ASPART</t>
  </si>
  <si>
    <t>NOVORAPID PENFILL LAH 100TÜ/ML 3ML N5</t>
  </si>
  <si>
    <t>NOVORAPID FLEXPEN LAH 100IU/ML 3ML N5</t>
  </si>
  <si>
    <t>NOVOMIX 30 FLEXPEN SUSP 100/TÜML+3ML N5</t>
  </si>
  <si>
    <t>NOVOMIX 30 PENFILL SUSP 100IU/ML 3ML N5</t>
  </si>
  <si>
    <t>NOVORAPID NOVOLET 3ML LAH 100TÜ/ML N5</t>
  </si>
  <si>
    <t>A10AC01</t>
  </si>
  <si>
    <t>HUMULIN N INJ 1,5ML 100TÜ N5</t>
  </si>
  <si>
    <t>INSUMAN BASAL SÜSTSUSP VIAAL 5ML N1</t>
  </si>
  <si>
    <t>INSUMAN BASAL SÜSTSUSP 3ML N5</t>
  </si>
  <si>
    <t>PROTAPHANE HM SÜSTSUSP 10ML N1</t>
  </si>
  <si>
    <t>PROTAPHANE PENFILL SÜSTSUSP 3ML N5</t>
  </si>
  <si>
    <t>PROTAPHANE PENFILL SÜSTSUSP 1.5ML N5</t>
  </si>
  <si>
    <t>HUMAJECT N INJ 3ML 100TÜ N5</t>
  </si>
  <si>
    <t>HUMULIN NPH INJ 100TÜ/ML 10ML VIAAL N1</t>
  </si>
  <si>
    <t>HUMULIN NPH SÜSTSUSP 100TÜ/ML 3ML N5</t>
  </si>
  <si>
    <t>PROTAPHANE NOVOLET SÜSTSUSP 3ML N5</t>
  </si>
  <si>
    <t>HUMULIN N PEN INJ 100TÜML KOLBAMP 3ML N5</t>
  </si>
  <si>
    <t>PROTAPHANE INNOLET SÜSTSUSP 3ML N5</t>
  </si>
  <si>
    <t>INSUMAN BASAL OPTISET SÜSTSUSP 3ML N5</t>
  </si>
  <si>
    <t>PROTAPHANE FLEXPEN 100TÜ/ML PENSÜ 3ML N5</t>
  </si>
  <si>
    <t>A10AD01</t>
  </si>
  <si>
    <t>HUMULIN M3 LAH 100TÜ/ML AMP 3ML N5</t>
  </si>
  <si>
    <t>INSUMAN COMB 25 SÜSTSUSP 100TÜ/ML 3ML N5</t>
  </si>
  <si>
    <t>MIXTARD 20 HM PENFILL SÜSTSUSP 3ML N5</t>
  </si>
  <si>
    <t>MIXTARD 30 PENFILL SÜSTSUSP 3ML N5</t>
  </si>
  <si>
    <t>MIXTARD 30 PENFILL SÜSTSUSP 1.5ML N5</t>
  </si>
  <si>
    <t>HUMULIN SUS 100TÜ/ML VIAAL 10ML N1</t>
  </si>
  <si>
    <t>MIXTARD NOVOLET LAH 100TÜ/ML 3ML N5</t>
  </si>
  <si>
    <t>HUMAJECT 70/30 INJ 3ML 100TÜ N5</t>
  </si>
  <si>
    <t>HUMULIN M3 (30/70) INJ 1,5ML 100TÜ N5</t>
  </si>
  <si>
    <t>MIXTARD 30 INNOLET SÜSTSUSP 3ML N5</t>
  </si>
  <si>
    <t>INSUMAN COMB 25 SÜSTSUSP 100TÜ/ML 3ML N3</t>
  </si>
  <si>
    <t>HUMULIN M3 PEN INJ 100TÜ/ML PENSÜ 3ML N5</t>
  </si>
  <si>
    <t>A10AD04</t>
  </si>
  <si>
    <t>HUMALOG MIX25 PEN SUS 100TÜ/ML 3ML N5</t>
  </si>
  <si>
    <t>HUMALOG MIX50 PEN SÜSTSUSP 3ML N5</t>
  </si>
  <si>
    <t>HUMALOG MIX50 SÜSTSUSP 100TÜ/ML 3ML N5</t>
  </si>
  <si>
    <t>HUMALOG MIX25 SUS 100TÜ/ML AMP 3ML N5</t>
  </si>
  <si>
    <t>A10AE01</t>
  </si>
  <si>
    <t>HUMULIN LENTE LAH 100TÜ/ML 10ML N1</t>
  </si>
  <si>
    <t>A10AE04</t>
  </si>
  <si>
    <t>LANTUS LAH 100TÜ/ML 5ML VIAAL N1</t>
  </si>
  <si>
    <t>LANTUS LAH 100TÜ/ML 10ML VIAAL N1</t>
  </si>
  <si>
    <t>LANTUS LAH 100TÜ/ML 3ML KOLBAMPULL N10</t>
  </si>
  <si>
    <t>LANTUS LAH 100TÜ/ML 3ML OPTISET N3</t>
  </si>
  <si>
    <t>LANTUS LAH 100TÜ/ML 3ML KOLBAMPULL N4</t>
  </si>
  <si>
    <t>LANTUS LAH 100TÜ/ML 3ML KOLBAMPULL N5</t>
  </si>
  <si>
    <t>LANTUS LAH 100TÜ/ML 5ML VIAAL N5</t>
  </si>
  <si>
    <t>LANTUS LAH 100TÜ/ML 3ML OPTISET N10</t>
  </si>
  <si>
    <t>LANTUS LAH 100TÜ/ML 3ML OPTISET N4</t>
  </si>
  <si>
    <t>LANTUS LAH 100TÜ/ML 3ML OPTISET N5</t>
  </si>
  <si>
    <t>Kõrvalkilpnäärme vaegtalitlus</t>
  </si>
  <si>
    <t>A11CC02</t>
  </si>
  <si>
    <t>DIHYDROTACHYSTEROLUM</t>
  </si>
  <si>
    <t>TACHYSTIN LIQUIDUM SUUK LAH 1MG/ML 20ML</t>
  </si>
  <si>
    <t>A11CC04</t>
  </si>
  <si>
    <t>CALCITRIOLUM</t>
  </si>
  <si>
    <t>ROCALTROL CAPS 0.25MCG N30</t>
  </si>
  <si>
    <t>A12AA04</t>
  </si>
  <si>
    <t>CALCIGRAN SINE NÄRIMISTABL 1250MG N100</t>
  </si>
  <si>
    <t>CALCIGRAN SINE NÄRIMISTABL 1250MG N30</t>
  </si>
  <si>
    <t>CALCIGRAN SINE NÄRIMISTABL 1250MG N60</t>
  </si>
  <si>
    <t>A12AA12</t>
  </si>
  <si>
    <t>PHOS-EX 250MG TABLETTE 250MG N180</t>
  </si>
  <si>
    <t>N03AF01</t>
  </si>
  <si>
    <t>CARBAMAZEPINUM</t>
  </si>
  <si>
    <t>TIMONIL 300 RETARD RET TABL 300MG N100</t>
  </si>
  <si>
    <t>CARBAMAZEPIN NYCOMED 200MG TABL N50</t>
  </si>
  <si>
    <t>N05AH03</t>
  </si>
  <si>
    <t>OLANZAPINUM</t>
  </si>
  <si>
    <t>ZYPREXA TABL 10MG N28</t>
  </si>
  <si>
    <t>G02CB01</t>
  </si>
  <si>
    <t>BROMOCRIPTINUM</t>
  </si>
  <si>
    <t>PARLODEL TABL 2.5MG N30</t>
  </si>
  <si>
    <t>BROMERGON 2,5 MG TABL 2,5MG N30</t>
  </si>
  <si>
    <t>BROMOCRIPTIN-RICHTER TABL 2.5MG N30</t>
  </si>
  <si>
    <t>H02AB09</t>
  </si>
  <si>
    <t>HYDROCORTISONUM</t>
  </si>
  <si>
    <t>SOLU-CORTEF (ACT-O-VIAL) INJEKTSIOONI SU</t>
  </si>
  <si>
    <t>HYDROKORTISON TABL N1</t>
  </si>
  <si>
    <t>Fenüülketonuuria</t>
  </si>
  <si>
    <t>V06CA80</t>
  </si>
  <si>
    <t>XP ANALOG PULB 400G N4</t>
  </si>
  <si>
    <t>XP MAXAMAID (ORANGE FLAV) PULB 500G N4</t>
  </si>
  <si>
    <t>XP MAXAMAID (UNFLAV) PULB 500G N4</t>
  </si>
  <si>
    <t>XP MAXAMUM (ORANGE FLAV) PULB 500G N4</t>
  </si>
  <si>
    <t>XP MAXAMUM (UNFLAVOURED) PULB 500G N4</t>
  </si>
  <si>
    <t>DUOCAL SUPERSOLUBLE 400 G</t>
  </si>
  <si>
    <t>Psüühikahäired</t>
  </si>
  <si>
    <t>TIMONIL 150 RETARD RET TABL 150MG N50</t>
  </si>
  <si>
    <t>TIMONIL 150 RETARD RET TABL 150MG N100</t>
  </si>
  <si>
    <t>TIMONIL 600 RETARD RET TABL 600MG N50</t>
  </si>
  <si>
    <t>TIMONIL TABL 200MG N100</t>
  </si>
  <si>
    <t>TEGRETOL TABL 400MG N30</t>
  </si>
  <si>
    <t>TEGRETOL TABL 200MG N50</t>
  </si>
  <si>
    <t>TEGRETOL CR RET TABL 200MG N50</t>
  </si>
  <si>
    <t>TEGRETOL CR RET TABL 400MG N30</t>
  </si>
  <si>
    <t>FINLEPSIN 200 RETARD RET TABL 200MG N50</t>
  </si>
  <si>
    <t>FINLEPSIN 400 RETARD RET TABL 400MG N50</t>
  </si>
  <si>
    <t>FINLEPSIN TABL 200MG N50</t>
  </si>
  <si>
    <t>FINLEPSIN 200 RETARD RET TABL 200MG N100</t>
  </si>
  <si>
    <t>CARBALEX 200MG TABL TABL 200MG N50</t>
  </si>
  <si>
    <t>CARBALEX 400MG TABL TABL 400MG N50</t>
  </si>
  <si>
    <t>N03AG01</t>
  </si>
  <si>
    <t>ACIDUM VALPROICUM</t>
  </si>
  <si>
    <t>ORFIRIL 300 GASTR.RES TABL 300MG N100</t>
  </si>
  <si>
    <t>ORFIRIL SAFT 60MG/ML 250ML N1</t>
  </si>
  <si>
    <t>ORFIRIL 150 GASTR.RES TABL 150MG N100</t>
  </si>
  <si>
    <t>ORFIRIL 300 GASTR.RES TABL 300MG N50</t>
  </si>
  <si>
    <t>ORFIRIL LONG 300MG PROL CAPS 300MG N100</t>
  </si>
  <si>
    <t>ORFIRIL 600 GASTR.RES TABL 600MG N50</t>
  </si>
  <si>
    <t>ORFIRIL 600 GASTR.RES TABL 600MG N100</t>
  </si>
  <si>
    <t>DEPAKINE CHRONO 300 RET TABL 300MG N100</t>
  </si>
  <si>
    <t>DEPAKINE CHRONO 500 RET TABL 500MG N30</t>
  </si>
  <si>
    <t>ORFIRIL 300 RETARD PROL TABL 300MG N100</t>
  </si>
  <si>
    <t>ORFIRIL LONG 150MG PROL CAPS 150MG N100</t>
  </si>
  <si>
    <t>ORFIRIL LONG 500MG PROL GRAN 500MG N100</t>
  </si>
  <si>
    <t>ORFIRIL LONG 1000MG PROL GRAN N100</t>
  </si>
  <si>
    <t>N05AC02</t>
  </si>
  <si>
    <t>THIORIDAZINUM</t>
  </si>
  <si>
    <t>MELLERIL TABL 100MG N30</t>
  </si>
  <si>
    <t>MELLERIL TABL 10MG N30</t>
  </si>
  <si>
    <t>N05AD01</t>
  </si>
  <si>
    <t>HALOPERIDOLUM</t>
  </si>
  <si>
    <t>HALOPERIDOL PERORAALNE TILK 2MG/ML 10ML</t>
  </si>
  <si>
    <t>HALOPERIDOL TABL 1.5MG N50</t>
  </si>
  <si>
    <t>HALOPERIDOL-DECANOATE-RICHTER LAH 1ML N5</t>
  </si>
  <si>
    <t>HALOPERIDOL 5MG TABL 5MG N50</t>
  </si>
  <si>
    <t>HALOPERIDOL-DECANOATE-RICHTER LAH 1ML N1</t>
  </si>
  <si>
    <t>N05AD03</t>
  </si>
  <si>
    <t>MELPERONUM</t>
  </si>
  <si>
    <t>BURONIL TABL 25MG N100</t>
  </si>
  <si>
    <t>BURONIL TABL 50MG N100</t>
  </si>
  <si>
    <t>N05AF01</t>
  </si>
  <si>
    <t>FLUPENTIXOLUM</t>
  </si>
  <si>
    <t>FLUANXOL TABL 1MG N50</t>
  </si>
  <si>
    <t>FLUANXOL TABL 1MG N100</t>
  </si>
  <si>
    <t>FLUANXOL DEPOT LAH 100MG/ML 1ML N1</t>
  </si>
  <si>
    <t>FLUANXOL DEPOT LAH 20MG/ML AMP 1ML N1</t>
  </si>
  <si>
    <t>FLUANXOL DEPOO INJ 20MG N10</t>
  </si>
  <si>
    <t>N05AF03</t>
  </si>
  <si>
    <t>CHLORPROTHIXENUM</t>
  </si>
  <si>
    <t>TRUXAL TABL 25MG N100</t>
  </si>
  <si>
    <t>TRUXAL TABL 50MG N50</t>
  </si>
  <si>
    <t>TRUXAL TABL 100MG N100</t>
  </si>
  <si>
    <t>N05AF05</t>
  </si>
  <si>
    <t>ZUCLOPENTHIXOLUM</t>
  </si>
  <si>
    <t>CISORDINOL TABL 2MG N50</t>
  </si>
  <si>
    <t>CISORDINOL TABL 2MG N100</t>
  </si>
  <si>
    <t>CISORDINOL TABL 25MG N50</t>
  </si>
  <si>
    <t>CISORDINOL TABL 10MG N50</t>
  </si>
  <si>
    <t>CISORDINOL DEPOT DEPOO INJ 500MG N5</t>
  </si>
  <si>
    <t>CISORDINOL DEPOT INJ 200MG/ML AMP 1ML N1</t>
  </si>
  <si>
    <t>CISORDINOL DEPOT LAH 200MGML AMP 1ML N10</t>
  </si>
  <si>
    <t>CISORDINOL-ACUTARD LAH 50MG/ML 1ML N10</t>
  </si>
  <si>
    <t>CISORDINOL-ACUTARD INJ 2ML 50MG N10</t>
  </si>
  <si>
    <t>N05AH02</t>
  </si>
  <si>
    <t>CLOZAPINUM</t>
  </si>
  <si>
    <t>LEPONEX TABL 100MG N50</t>
  </si>
  <si>
    <t>LEPONEX TABL 25MG N50</t>
  </si>
  <si>
    <t>ZYPREXA TABL 5MG N28</t>
  </si>
  <si>
    <t>N05AH04</t>
  </si>
  <si>
    <t>SEROQUEL TABL 200MG N60</t>
  </si>
  <si>
    <t>N05AL05</t>
  </si>
  <si>
    <t>AMISULPRIDUM</t>
  </si>
  <si>
    <t>SOLIAN TABL 200MG N30</t>
  </si>
  <si>
    <t>SOLIAN TABL 100MG N30</t>
  </si>
  <si>
    <t>SOLIAN TABL 400MG N30</t>
  </si>
  <si>
    <t>N05AX08</t>
  </si>
  <si>
    <t>RISPERIDONUM</t>
  </si>
  <si>
    <t>RISPOLEPT TABL 1MG N20</t>
  </si>
  <si>
    <t>RISPOLEPT TABL 1MG N60</t>
  </si>
  <si>
    <t>RISPOLEPT TABL 2MG N20</t>
  </si>
  <si>
    <t>RISPOLEPT TABL 2MG N60</t>
  </si>
  <si>
    <t>RISPOLEPT TABL 3MG N20</t>
  </si>
  <si>
    <t>RISPOLEPT TABL 3MG N60</t>
  </si>
  <si>
    <t>RISPOLEPT TABL 4MG N20</t>
  </si>
  <si>
    <t>RISPOLEPT TABL 4MG N60</t>
  </si>
  <si>
    <t>RISPOLEPT SUUK LAH 1MG/ML 100ML N1</t>
  </si>
  <si>
    <t>RISPEN 1 TABL 1MG N20</t>
  </si>
  <si>
    <t>RISPEN 2 TABL 2MG N20</t>
  </si>
  <si>
    <t>RISPEN 3 TABL 3MG N20</t>
  </si>
  <si>
    <t>RISPEN 4 TABL 4MG N20</t>
  </si>
  <si>
    <t>RISSET 1MG TABL 1MG N20</t>
  </si>
  <si>
    <t>RISSET 2MG TABL 2MG N20</t>
  </si>
  <si>
    <t>RISSET 3MG TABL 3MG N20</t>
  </si>
  <si>
    <t>RISSET 4MG TABL 4MG N20</t>
  </si>
  <si>
    <t>RISSET 1MG TABL 1MG N60</t>
  </si>
  <si>
    <t>RISSET 2MG TABL 2MG N60</t>
  </si>
  <si>
    <t>RISSET 3MG TABL 3MG N60</t>
  </si>
  <si>
    <t>RISSET 4MG TABL 4MG N60</t>
  </si>
  <si>
    <t>N06AA09</t>
  </si>
  <si>
    <t>AMITRIPTYLINUM</t>
  </si>
  <si>
    <t>SAROTEN TABL 10MG N100</t>
  </si>
  <si>
    <t>SAROTEN TABL 25MG N100</t>
  </si>
  <si>
    <t>SAROTEN RETARD RETCAPS 50MG N100</t>
  </si>
  <si>
    <t>AMITRIPTILINS-GRINDEKS TABL 10MG N50</t>
  </si>
  <si>
    <t>AMITRIPTILINS-GRINDEKS TABL 25MG N50</t>
  </si>
  <si>
    <t>AMITRIPTYLIN NYCOMED 10MG TABL 10MG N100</t>
  </si>
  <si>
    <t>AMITRIPTYLIN NYCOMED 10MG TABL 10MG N50</t>
  </si>
  <si>
    <t>AMITRIPTYLIN NYCOMED 25MG TABL 25MG N100</t>
  </si>
  <si>
    <t>AMITRIPTYLIN NYCOMED 25MG TABL 25MG N50</t>
  </si>
  <si>
    <t>N06AA10</t>
  </si>
  <si>
    <t>NORTRIPTYLINUM</t>
  </si>
  <si>
    <t>NORITREN TABL 25MG N100</t>
  </si>
  <si>
    <t>Glaukoom</t>
  </si>
  <si>
    <t>S01EB01</t>
  </si>
  <si>
    <t>OFTAN PILOCARPIN SILMATILGAD 1% 10ML</t>
  </si>
  <si>
    <t>ISOPTO CARPINE SILMATILGAD 4% 15ML</t>
  </si>
  <si>
    <t>ISOPTO CARPINE SILMATILGAD 2% 15ML N1</t>
  </si>
  <si>
    <t>S01EB80</t>
  </si>
  <si>
    <t>FOTIL SILMATILGAD 2%+0.5% 5 ML</t>
  </si>
  <si>
    <t>FOTIL SILMATILGAD 0,25ML 2% N60</t>
  </si>
  <si>
    <t>FOTIL FORTE SILMATILGAD 4%+0.5% 5 ML</t>
  </si>
  <si>
    <t>S01EC03</t>
  </si>
  <si>
    <t>DORZOLAMIDUM</t>
  </si>
  <si>
    <t>TRUSOPT SILMATILGAD 2% 5 ML</t>
  </si>
  <si>
    <t>S01EC04</t>
  </si>
  <si>
    <t>BRINZOLAMIDUM</t>
  </si>
  <si>
    <t>AZOPT SILMATILGAD 1% 5ML</t>
  </si>
  <si>
    <t>S01ED01</t>
  </si>
  <si>
    <t>TIMOLOLUM</t>
  </si>
  <si>
    <t>NYOLOL SILMATILGAD 0.25% 5ML N1</t>
  </si>
  <si>
    <t>TIMOPTIC SILMATILGAD 0,25% 5ML</t>
  </si>
  <si>
    <t>TIMOPTIC SILMATILGAD 0,5% 5ML</t>
  </si>
  <si>
    <t>TIMOPTIC XE SILMAGEEL 0.25% 2.5ML N1</t>
  </si>
  <si>
    <t>TIMOPTIC XE SILMATILGAD 0.5% 2.5ML N1</t>
  </si>
  <si>
    <t>OFTAN TIMOLOL SILMATILGAD 0.25% 5ML N1</t>
  </si>
  <si>
    <t>OFTAN TIMOLOL SILMATILGAD 0.5% 5ML N1</t>
  </si>
  <si>
    <t>ARUTIMOL SILMATILGAD 0.25% 5ML N1</t>
  </si>
  <si>
    <t>ARUTIMOL SILMATILGAD 0.25% 5ML N3</t>
  </si>
  <si>
    <t>ARUTIMOL SILMATILGAD 0.5% 5ML N3</t>
  </si>
  <si>
    <t>ARUTIMOL SILMATILGAD 0.5% 5ML N1</t>
  </si>
  <si>
    <t>TIMOSAN SILMAGEEL 0.1% 5G N1</t>
  </si>
  <si>
    <t>S01ED02</t>
  </si>
  <si>
    <t>BETAXOLOLUM</t>
  </si>
  <si>
    <t>BETOPTIC S SILMATILK SUSP 0.25% 5ML</t>
  </si>
  <si>
    <t>BETOPTIC LAH . SILMATILGAD 0.5% 5 ML</t>
  </si>
  <si>
    <t>S01ED80</t>
  </si>
  <si>
    <t>TIMOLOLUM+DORZOLAMID</t>
  </si>
  <si>
    <t>COSOPT SILMATILGAD 2%+0.5% 5ML N1</t>
  </si>
  <si>
    <t>S01EX03</t>
  </si>
  <si>
    <t>LATANOPROSTUM</t>
  </si>
  <si>
    <t>XALATAN SILMATILGAD 0.005% 2.5ML N1</t>
  </si>
  <si>
    <t>XALATAN SILMATILGAD 0.005% 2.5ML N3</t>
  </si>
  <si>
    <t>S01EX80</t>
  </si>
  <si>
    <t>TRAVATAN SILMATILK LAH 40MCG/ML 2.5ML N3</t>
  </si>
  <si>
    <t>TRAVATAN SILMATILK LAH 40MCG/ML 2.5ML N1</t>
  </si>
  <si>
    <t>Krooniline C-viirushepatiit</t>
  </si>
  <si>
    <t>ROFERON-A LAH 9000000TÜ 0.5ML 0.5ML N1</t>
  </si>
  <si>
    <t>ROFERON-A INJEKTSIOONI SUBSTANTS 1800000</t>
  </si>
  <si>
    <t>H02AB04</t>
  </si>
  <si>
    <t>METHYLPREDNISOLONUM</t>
  </si>
  <si>
    <t>MEDROL TABL 4MG N30</t>
  </si>
  <si>
    <t>MEDROL TABL 4MG N100</t>
  </si>
  <si>
    <t>MEDROL TABL 16MG N50</t>
  </si>
  <si>
    <t>J02AB02</t>
  </si>
  <si>
    <t>KETOCONAZOLUM</t>
  </si>
  <si>
    <t>NIZORAL TABL 200MG N30</t>
  </si>
  <si>
    <t>XOROX TABL 200MG N25</t>
  </si>
  <si>
    <t>ACYCLOVIR TFT TABL 200MG N25</t>
  </si>
  <si>
    <t>SANDIMMUN NEORAL SUU LAH 100MGML 50ML N1</t>
  </si>
  <si>
    <t>L04AA06</t>
  </si>
  <si>
    <t>CELLCEPT TABL 500MG N150</t>
  </si>
  <si>
    <t>CELLCEPT CAPS 250MG N100</t>
  </si>
  <si>
    <t>CELLCEPT TABL 500MG N50</t>
  </si>
  <si>
    <t>L04AX01</t>
  </si>
  <si>
    <t>AZATHIOPRINUM</t>
  </si>
  <si>
    <t>IMURAN 25MG TABL 25MG N100</t>
  </si>
  <si>
    <t>IMURAN 50MG TABL 50MG N100</t>
  </si>
  <si>
    <t>AZAREKHEXAL 50 TABL 50MG N100</t>
  </si>
  <si>
    <t>B01AA03</t>
  </si>
  <si>
    <t>WARFARINUM</t>
  </si>
  <si>
    <t>MAREVAN TABL 3MG N100</t>
  </si>
  <si>
    <t>MAREVAN FORTE TABL 5MG N100</t>
  </si>
  <si>
    <t>Raske müasteenia</t>
  </si>
  <si>
    <t>N07AA02</t>
  </si>
  <si>
    <t>PYRIDOSTIGMINI BROMI</t>
  </si>
  <si>
    <t>KALYMIN 60 N TABL 60MG N100</t>
  </si>
  <si>
    <t>KALYMIN 60 N TABL 60MG N50</t>
  </si>
  <si>
    <t>Epilepsia</t>
  </si>
  <si>
    <t>N03AA02</t>
  </si>
  <si>
    <t>PHENOBARBITALUM</t>
  </si>
  <si>
    <t>PHENAEMAL 0.1 TABL 100MG N50</t>
  </si>
  <si>
    <t>N03AA03</t>
  </si>
  <si>
    <t>PRIMIDONUM</t>
  </si>
  <si>
    <t>LISKANTIN TABL 250MG N50</t>
  </si>
  <si>
    <t>LISKANTIN TABL 250MG N100</t>
  </si>
  <si>
    <t>LISKANTIN TABL 250MG N200</t>
  </si>
  <si>
    <t>N03AB02</t>
  </si>
  <si>
    <t>PHENYTOINUM</t>
  </si>
  <si>
    <t>PHENHYDAN TABL 100MG N50</t>
  </si>
  <si>
    <t>PHENHYDAN TABL 100MG N100</t>
  </si>
  <si>
    <t>PHENHYDAN TABL 100MG N200</t>
  </si>
  <si>
    <t>N03AE01</t>
  </si>
  <si>
    <t>CLONAZEPAMUM</t>
  </si>
  <si>
    <t>RIVOTRIL TABL 0.5MG N50</t>
  </si>
  <si>
    <t>RIVOTRIL TABL 2MG N30</t>
  </si>
  <si>
    <t>TIMONIL 600 RETARD RET TABL 600MG N100</t>
  </si>
  <si>
    <t>TIMONIL TABL 200MG N50</t>
  </si>
  <si>
    <t>TIMONIL 300 RETARD RET TABL 300MG N50</t>
  </si>
  <si>
    <t>FINLEPSIN 200 RETARD RET TABL 200MG N200</t>
  </si>
  <si>
    <t>CARBALEX 300MG TABL RET TABL 300MG N50</t>
  </si>
  <si>
    <t>CARBALEX 600MG TABL RET TABL 600MG N50</t>
  </si>
  <si>
    <t>N03AF02</t>
  </si>
  <si>
    <t>OXCARBAZEPINUM</t>
  </si>
  <si>
    <t>TRILEPTAL 300 TABL 300MG N50</t>
  </si>
  <si>
    <t>APYDAN 300MG TABL 300MG N50</t>
  </si>
  <si>
    <t>TRILEPTAL 600 TABL 600MG N50</t>
  </si>
  <si>
    <t>APYDAN 600MG TABL 600MG N50</t>
  </si>
  <si>
    <t>TRILEPTAL TABL  300MG N50</t>
  </si>
  <si>
    <t>ORFIRIL 150 GASTR.RES TABL 150MG N50</t>
  </si>
  <si>
    <t>APILEPSIN TILGAD 60ML 300MG N1</t>
  </si>
  <si>
    <t>ORFIRIL LONG 300MG RETARDCAPS N200</t>
  </si>
  <si>
    <t>ORFIRIL LONG 1000MG PROL GRAN 1000MG N50</t>
  </si>
  <si>
    <t>ORFIRIL LONG 1000MG RETARD MINI-TABL N20</t>
  </si>
  <si>
    <t>ORFIRIL 300 RETARD PROL TABL 300MG N50</t>
  </si>
  <si>
    <t>N03AX09</t>
  </si>
  <si>
    <t>LAMOTRIGINUM</t>
  </si>
  <si>
    <t>LAMICTAL 25MG TABL 25MG N30</t>
  </si>
  <si>
    <t>LAMICTAL 50MG TABL 50MG N30</t>
  </si>
  <si>
    <t>LAMICTAL 100MG TABL 100MG N30</t>
  </si>
  <si>
    <t>LAMICTAL 25MG TABL 25MG N56</t>
  </si>
  <si>
    <t>LAMICTAL DISPERGEERITAV 2MG N30</t>
  </si>
  <si>
    <t>LAMICTAL DISPERSIBLE 25MG N30</t>
  </si>
  <si>
    <t>LAMICTAL DISPERSIBLE 50MG N30</t>
  </si>
  <si>
    <t>LAMICTAL DISPERSIBLE 100MG N30</t>
  </si>
  <si>
    <t>LAMICTAL DISPERSIBLE 100MG N56</t>
  </si>
  <si>
    <t>N03AX11</t>
  </si>
  <si>
    <t>TOPAMAX 25MG TABL 25MG N60</t>
  </si>
  <si>
    <t>TOPAMAX 25MG TABL 25MG N28</t>
  </si>
  <si>
    <t>TOPAMAX TABL 100MG N100</t>
  </si>
  <si>
    <t>TOPAMAX TABL 100MG N50</t>
  </si>
  <si>
    <t>TOPAMAX 50MG TABL 50MG N60</t>
  </si>
  <si>
    <t>TOPAMAX TABL 200MG N100</t>
  </si>
  <si>
    <t>TOPAMAX TABL 200MG N50</t>
  </si>
  <si>
    <t>TOPAMAX 200MG TABL 200MG N60</t>
  </si>
  <si>
    <t>TOPAMAX 50MG TABL 50MG N28</t>
  </si>
  <si>
    <t>TOPAMAX TABL 50MG N50</t>
  </si>
  <si>
    <t>TOPAMAX 100MG TABL 100MG N60</t>
  </si>
  <si>
    <t>TOPAMAX 100MG TABL 100MG N28</t>
  </si>
  <si>
    <t>TOPAMAX TABL 25MG N50</t>
  </si>
  <si>
    <t>TOPAMAX SPRINKLE CAPS 15MG N60</t>
  </si>
  <si>
    <t>TOPAMAX SPRINKLE CAPS 25 MG N60</t>
  </si>
  <si>
    <t>DEPO-MEDROL SÜSTSUS 40MG/ML VIAAL 1ML N1</t>
  </si>
  <si>
    <t>L03AA11</t>
  </si>
  <si>
    <t>INTERFERONUM BETA</t>
  </si>
  <si>
    <t>BETAFERON INJ.SUBS 9600000TÜ N15+LAH N15</t>
  </si>
  <si>
    <t>L03AB02</t>
  </si>
  <si>
    <t>L03AB07</t>
  </si>
  <si>
    <t>INTERFERONUM BETA-1A</t>
  </si>
  <si>
    <t>REBIF 44MCG LAH 44MCG 0.5ML 0.5ML N12</t>
  </si>
  <si>
    <t>REBIF LAH 22MCG 0.5ML 0.5ML N12</t>
  </si>
  <si>
    <t>Parkinsoni tõbi</t>
  </si>
  <si>
    <t>BROMERGON 10 MG TABL 10MG N30</t>
  </si>
  <si>
    <t>N04AA02</t>
  </si>
  <si>
    <t>BIPERIDENUM</t>
  </si>
  <si>
    <t>AKINETON TABL 2MG N100</t>
  </si>
  <si>
    <t>N04BA80</t>
  </si>
  <si>
    <t>LEVODOPUM+BENSERAZID</t>
  </si>
  <si>
    <t>MADOPAR DISPERSIBLE LAHUSTUV TABLETT 100</t>
  </si>
  <si>
    <t>MADOPAR CAPS 100MG + 25MG N100</t>
  </si>
  <si>
    <t>MADOPAR 250 TABL 200MG+50MG N100</t>
  </si>
  <si>
    <t>MADOPAR DISP TABL 100MG+25MG N100</t>
  </si>
  <si>
    <t>MADOPAR HBS RETARDCAPS 100MG+25MG N100</t>
  </si>
  <si>
    <t>N04BA81</t>
  </si>
  <si>
    <t>LEVODOPUM+CARBIDOPUM</t>
  </si>
  <si>
    <t>NAKOM TABL 250 MG+25MG N100</t>
  </si>
  <si>
    <t>SINEMET TABL 250MG+25MG N100</t>
  </si>
  <si>
    <t>SINEMET CR 250 TABL 200MG+50MG N100</t>
  </si>
  <si>
    <t>SINEMET 25/100 TABL 100MG+25MG N30</t>
  </si>
  <si>
    <t>N04BB01</t>
  </si>
  <si>
    <t>AMANTADINUM</t>
  </si>
  <si>
    <t>PK-MERZ TABL 100MG N30</t>
  </si>
  <si>
    <t>AMANTADIN-RATIOPHARM TABL 100MG N100</t>
  </si>
  <si>
    <t>PK-MERZ TABL 100MG N90</t>
  </si>
  <si>
    <t>N04BC02</t>
  </si>
  <si>
    <t>PERGOLIDUM</t>
  </si>
  <si>
    <t>PERMAX TABL 0.05MG N30</t>
  </si>
  <si>
    <t>PERMAX TABL 0.25MG N30</t>
  </si>
  <si>
    <t>PERMAX TABL 1MG N30</t>
  </si>
  <si>
    <t>PERMAX TABL 0.05MG N100</t>
  </si>
  <si>
    <t>N04BC05</t>
  </si>
  <si>
    <t>MIRAPEXIN TABL 0.25MG N30</t>
  </si>
  <si>
    <t>MIRAPEXIN TABL 1MG N30</t>
  </si>
  <si>
    <t>MIRAPEXIN TABL 0.125MG N30</t>
  </si>
  <si>
    <t>MIRAPEXIN TABL 0.125MG N100</t>
  </si>
  <si>
    <t>Tsüstiline fibroos</t>
  </si>
  <si>
    <t>A03FA03</t>
  </si>
  <si>
    <t>DOMPERIDONUM</t>
  </si>
  <si>
    <t>MOTILIUM TABL 10MG N30</t>
  </si>
  <si>
    <t>A09AA02</t>
  </si>
  <si>
    <t>MULTIENSÜÜMID</t>
  </si>
  <si>
    <t>PANZYNORM FORTE TABL N30</t>
  </si>
  <si>
    <t>KREON 10000 CAPS 10000+8000+600TÜ N20</t>
  </si>
  <si>
    <t>KREON 25000 CAPS 25000+18000+1000TÜ N20</t>
  </si>
  <si>
    <t>MEZYM FORTE 20000 GASTR.RES TABL N100</t>
  </si>
  <si>
    <t>KREON CAPS N20</t>
  </si>
  <si>
    <t>PANGROL 10000 CAPS 10000+9000+500TÜ N20</t>
  </si>
  <si>
    <t>PANGROL 25000 CAPS N20</t>
  </si>
  <si>
    <t>KREON 25000 CAPS 25000+18000+1000TÜ N50</t>
  </si>
  <si>
    <t>KREON 10000 CAPS 10000+8000+600TÜ N50</t>
  </si>
  <si>
    <t>CIFLOXINAL TABL 250MG N20</t>
  </si>
  <si>
    <t>R05CB01</t>
  </si>
  <si>
    <t>ACETYLCYSTEINUM</t>
  </si>
  <si>
    <t>ACETYLCYSTEIN 200 STADA TABL 200MG N20</t>
  </si>
  <si>
    <t>ACETYLCYSTEIN 600 STADA TABL 600MG N10</t>
  </si>
  <si>
    <t>ACC 200 GRAN LAH E VALM 200MG N20</t>
  </si>
  <si>
    <t>ACC 100 GRAN LAH E VALM 100MG N20</t>
  </si>
  <si>
    <t>ACC LONG LAH TUV TABL 600MG N10</t>
  </si>
  <si>
    <t>ACC 100 LAH TUV TABL 100MG N20</t>
  </si>
  <si>
    <t>ACC 200 LAH TUV TABL 200MG N20</t>
  </si>
  <si>
    <t>NAC-RATIOPHARM 200 DB GRAN N50</t>
  </si>
  <si>
    <t>ACC LONG KIHISEV TABLETT 600MG N100</t>
  </si>
  <si>
    <t>ACETYLCYSTEIN NYCOMED 200MG GRAN N20</t>
  </si>
  <si>
    <t>ACETYLCYSTEIN NYCOMED 100MG GRAN N20</t>
  </si>
  <si>
    <t>ACETYLCYSTEIN NATRIUM INHAL SUSP</t>
  </si>
  <si>
    <t xml:space="preserve">R05CB13    </t>
  </si>
  <si>
    <t>DORNASUM ALFA</t>
  </si>
  <si>
    <t>PULMOZYME INH.LAH 1MG/ML 2.5ML N6</t>
  </si>
  <si>
    <t>H01BA02</t>
  </si>
  <si>
    <t>DESMOPRESSINUM</t>
  </si>
  <si>
    <t>MINIRIN NINASPREI 10MCG 2.5ML</t>
  </si>
  <si>
    <t>MINIRIN TABL 0.1MG N30</t>
  </si>
  <si>
    <t>MINIRIN TABL 0.2MG N30</t>
  </si>
  <si>
    <t>HUMATROPE INJEKTSIOONI SUBSTANTS 16TÜ N1</t>
  </si>
  <si>
    <t>HUMATROPE INJ.SUBS 18TÜ VIAAL+SÜSTAL N1</t>
  </si>
  <si>
    <t>MINIRIN NINASPREI 10MCG 5ML</t>
  </si>
  <si>
    <t>Toimeaine kokku</t>
  </si>
  <si>
    <t>Vaata ka dgn E23 ja E89.3</t>
  </si>
  <si>
    <t>Vaata ka dgn E23</t>
  </si>
  <si>
    <t>Vaata ka dgn E89.3</t>
  </si>
  <si>
    <t xml:space="preserve">Suhkruta diabeet (E23.2) </t>
  </si>
  <si>
    <t>Ravimpreparaat</t>
  </si>
  <si>
    <t>OP arv</t>
  </si>
  <si>
    <t>100% soodusmääraga 
kompenseeritavad ravimid</t>
  </si>
  <si>
    <t>2004 AASTA KOKKU</t>
  </si>
  <si>
    <t>Autoimmuunne hemolüütiline aneemia ja trombotsütopeenia</t>
  </si>
  <si>
    <t>G03BA04</t>
  </si>
  <si>
    <t>G03BA05</t>
  </si>
  <si>
    <t>L03AA05</t>
  </si>
  <si>
    <t>L03AA06</t>
  </si>
  <si>
    <t>L03AA07</t>
  </si>
  <si>
    <t>L03AA08</t>
  </si>
  <si>
    <t>Südameklapirikke proteesimise järgne seisund, kopsuemboolia</t>
  </si>
  <si>
    <t xml:space="preserve">  Haigusseisundid neeru tubulaarfunktsiooni kahjustusest</t>
  </si>
  <si>
    <t xml:space="preserve">  alates 05.12.2005;  eelnevat vt dgn E23</t>
  </si>
  <si>
    <t>Autoimmuunne hemolüütiline aneemia ja trombotsütopeenia kokku</t>
  </si>
  <si>
    <t xml:space="preserve">  HIV-tõbi, HIV-kandlus, HIV-kontakt kokku</t>
  </si>
  <si>
    <t>Süüfilis kokku</t>
  </si>
  <si>
    <t>Vähktõbi kokku</t>
  </si>
  <si>
    <t>Aplastiline aneemia kokku</t>
  </si>
  <si>
    <t xml:space="preserve">  Kasvuhormooni puudulikkus v.a. E89.3 ja E23 kokku</t>
  </si>
  <si>
    <t>Kilpnäärme alatalitlus v.a E89.3 kokku</t>
  </si>
  <si>
    <t>Kõrvalkilpnäärme vaegtalitlus kokku</t>
  </si>
  <si>
    <t xml:space="preserve">   Hüpofüüsi eessagara aktiivsed liigtalitlusseisundid kokku</t>
  </si>
  <si>
    <t xml:space="preserve">  Primaarne või sekundaarne hüpogonadism v.a. E23 kokku</t>
  </si>
  <si>
    <t>Fenüülketonuuria kokku</t>
  </si>
  <si>
    <t>Psüühikahäired kokku</t>
  </si>
  <si>
    <t>Glaukoom kokku</t>
  </si>
  <si>
    <t>Krooniline C-viirushepatiit kokku</t>
  </si>
  <si>
    <t xml:space="preserve">  Organite ja luuüdi siirdamise järgne seisund kokku</t>
  </si>
  <si>
    <t>Südameklapirikke proteesimise järgne seisund, kopsuemboolia kokku</t>
  </si>
  <si>
    <t xml:space="preserve">  Haigusseisundid neeru tubulaarfunktsiooni kahjustusest kokku</t>
  </si>
  <si>
    <t>Raske müasteenia kokku</t>
  </si>
  <si>
    <t>Epilepsia kokku</t>
  </si>
  <si>
    <t>Parkinsoni tõbi kokku</t>
  </si>
  <si>
    <t>Tsüstiline fibroos kokku</t>
  </si>
  <si>
    <t>Suhkruta diabeet (E23.2) kokku</t>
  </si>
  <si>
    <t xml:space="preserve">  Menetlusjärgne  hüpopituitarism (E89.3) kokku</t>
  </si>
  <si>
    <t xml:space="preserve">  Hüpofüüsi hüpofunktsioon e vaegtalitlus (E23) kokku</t>
  </si>
  <si>
    <t>LEVOTHYROXINUM NATRII</t>
  </si>
  <si>
    <t>CALCIUM ACETATE ANHYDR</t>
  </si>
  <si>
    <t>Toimeaine nimi</t>
  </si>
  <si>
    <t>Hulgiskleroos e sclerosis multiplex kokku</t>
  </si>
  <si>
    <t>Hüpofüüsi hüpofunktsioon e vaegtalitlus (E23)</t>
  </si>
  <si>
    <t>Menetlusjärgne  hüpopituitarism (E89.3)</t>
  </si>
  <si>
    <t>Hulgiskleroos  e sclerosis multiplex</t>
  </si>
  <si>
    <t>Organite ja luuüdi siirdamise järgne seisund</t>
  </si>
  <si>
    <t>Krooniline neerupealiste puudulikkus v.a. E23, E89.3</t>
  </si>
  <si>
    <t>Hüpofüüsi eessagara aktiivsed liigtalitlusseisundid</t>
  </si>
  <si>
    <t>Primaarne või sekundaarne hüpogonadism v.a. E24</t>
  </si>
  <si>
    <t>Primaarne või sekundaarne hüpogonadism v.a. E23</t>
  </si>
  <si>
    <t xml:space="preserve"> Suhkurtõbi - insuliini-rea preparaadid</t>
  </si>
  <si>
    <t>Suhkurtõbi - insuliini-rea preparaadid</t>
  </si>
  <si>
    <t>Kasvuhormooni puudulikkus v.a. E89.3 ja E23</t>
  </si>
  <si>
    <t>HIV-tõbi, HIV-kandlus, HIV-kontakt</t>
  </si>
  <si>
    <t>Suhkurtõbi - insuliini-rea preparaadid kokku</t>
  </si>
  <si>
    <t>Krooniline neerupealiste puudulikkus v.a. E23, E89.3 kokku</t>
  </si>
  <si>
    <t>Kompenseeritud
EHK poolt (kr)</t>
  </si>
  <si>
    <t>ACIDUM MYCOPHENOLICUM</t>
  </si>
  <si>
    <t>INSULIN GLARGINE</t>
  </si>
  <si>
    <t>KESKMISE TOIMEAJAGA HUMAANINSULIIN</t>
  </si>
  <si>
    <t>KVETIAPINUM</t>
  </si>
  <si>
    <t>LÜHIKESE TOIMEAJAGA HUMAANINSULIIN</t>
  </si>
  <si>
    <t>PIKA TOIMEAJAGA  HUMAANINSULIIN</t>
  </si>
  <si>
    <t>PILOKARPINUM</t>
  </si>
  <si>
    <t>PILOKARPINUM+TIMOLOLUM</t>
  </si>
  <si>
    <t>PRAMIPEXOLUM</t>
  </si>
  <si>
    <t>SULFAMETHOXAZOLUM + TRIMETHOPRIM</t>
  </si>
  <si>
    <t>TESTOSTERONUM</t>
  </si>
  <si>
    <t>TOITAINED ILMA FENÜÜLALANIINITA</t>
  </si>
  <si>
    <t>TRAVOPROSTUM </t>
  </si>
  <si>
    <t>TOPIRAMATUM</t>
  </si>
  <si>
    <t>MORPHINUM</t>
  </si>
  <si>
    <t>TIMOLOLUM+DORZOLAMIDUM</t>
  </si>
  <si>
    <t>CALCII CARBONAS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</si>
</sst>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_k_r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6">
    <font>
      <sz val="10"/>
      <name val="Tahoma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9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4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medium"/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medium"/>
      <top>
        <color indexed="63"/>
      </top>
      <bottom style="thin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/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medium"/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/>
      <top style="thin">
        <color indexed="4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48"/>
      </right>
      <top style="medium"/>
      <bottom style="thin">
        <color indexed="48"/>
      </bottom>
    </border>
    <border>
      <left style="thin">
        <color indexed="48"/>
      </left>
      <right style="thin">
        <color indexed="48"/>
      </right>
      <top style="medium"/>
      <bottom style="thin">
        <color indexed="48"/>
      </bottom>
    </border>
    <border>
      <left style="thin">
        <color indexed="48"/>
      </left>
      <right>
        <color indexed="63"/>
      </right>
      <top style="medium"/>
      <bottom style="thin">
        <color indexed="48"/>
      </bottom>
    </border>
    <border>
      <left style="medium"/>
      <right style="thin">
        <color indexed="48"/>
      </right>
      <top style="medium"/>
      <bottom style="thin">
        <color indexed="48"/>
      </bottom>
    </border>
    <border>
      <left style="thin">
        <color indexed="48"/>
      </left>
      <right style="medium"/>
      <top style="medium"/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/>
    </border>
    <border>
      <left style="thin">
        <color indexed="48"/>
      </left>
      <right>
        <color indexed="63"/>
      </right>
      <top style="thin">
        <color indexed="48"/>
      </top>
      <bottom style="medium"/>
    </border>
    <border>
      <left style="medium"/>
      <right style="thin">
        <color indexed="48"/>
      </right>
      <top style="thin">
        <color indexed="48"/>
      </top>
      <bottom style="medium"/>
    </border>
    <border>
      <left style="thin">
        <color indexed="48"/>
      </left>
      <right style="medium"/>
      <top style="thin">
        <color indexed="4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4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48"/>
      </right>
      <top style="thin"/>
      <bottom style="medium"/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 style="thin">
        <color indexed="48"/>
      </bottom>
    </border>
    <border>
      <left style="thin"/>
      <right style="thin"/>
      <top style="medium"/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" fontId="2" fillId="2" borderId="1" applyNumberFormat="0" applyProtection="0">
      <alignment vertical="center"/>
    </xf>
    <xf numFmtId="4" fontId="2" fillId="2" borderId="1" applyNumberFormat="0" applyProtection="0">
      <alignment horizontal="left" vertical="center" indent="1"/>
    </xf>
    <xf numFmtId="4" fontId="2" fillId="3" borderId="0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0" fontId="1" fillId="4" borderId="1" applyNumberFormat="0" applyProtection="0">
      <alignment horizontal="left" vertical="center" indent="1"/>
    </xf>
    <xf numFmtId="4" fontId="3" fillId="5" borderId="1" applyNumberFormat="0" applyProtection="0">
      <alignment horizontal="right" vertical="center"/>
    </xf>
    <xf numFmtId="4" fontId="3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top" indent="1"/>
    </xf>
    <xf numFmtId="0" fontId="3" fillId="3" borderId="1" applyNumberFormat="0" applyProtection="0">
      <alignment horizontal="left" vertical="top" indent="1"/>
    </xf>
  </cellStyleXfs>
  <cellXfs count="219">
    <xf numFmtId="0" fontId="0" fillId="0" borderId="0" xfId="0" applyAlignment="1">
      <alignment/>
    </xf>
    <xf numFmtId="0" fontId="4" fillId="6" borderId="2" xfId="26" applyFont="1" applyFill="1" applyBorder="1" applyAlignment="1" applyProtection="1">
      <alignment vertical="top" wrapText="1"/>
      <protection locked="0"/>
    </xf>
    <xf numFmtId="0" fontId="4" fillId="7" borderId="3" xfId="31" applyFont="1" applyFill="1" applyBorder="1" applyAlignment="1" applyProtection="1">
      <alignment horizontal="center" vertical="top" wrapText="1"/>
      <protection locked="0"/>
    </xf>
    <xf numFmtId="0" fontId="4" fillId="7" borderId="4" xfId="31" applyFont="1" applyFill="1" applyBorder="1" applyAlignment="1" applyProtection="1" quotePrefix="1">
      <alignment horizontal="left" vertical="top" wrapText="1" indent="1"/>
      <protection locked="0"/>
    </xf>
    <xf numFmtId="0" fontId="4" fillId="7" borderId="3" xfId="31" applyFont="1" applyFill="1" applyBorder="1" applyAlignment="1" applyProtection="1">
      <alignment horizontal="left" vertical="top" wrapText="1" indent="1"/>
      <protection locked="0"/>
    </xf>
    <xf numFmtId="0" fontId="4" fillId="7" borderId="4" xfId="31" applyFont="1" applyFill="1" applyBorder="1" applyAlignment="1" applyProtection="1" quotePrefix="1">
      <alignment horizontal="center" vertical="top" wrapText="1"/>
      <protection locked="0"/>
    </xf>
    <xf numFmtId="0" fontId="4" fillId="7" borderId="3" xfId="31" applyFont="1" applyFill="1" applyBorder="1" applyAlignment="1" applyProtection="1" quotePrefix="1">
      <alignment horizontal="center" vertical="top" wrapText="1"/>
      <protection locked="0"/>
    </xf>
    <xf numFmtId="0" fontId="4" fillId="7" borderId="5" xfId="31" applyFont="1" applyFill="1" applyBorder="1" applyAlignment="1" applyProtection="1" quotePrefix="1">
      <alignment horizontal="center" vertical="top" wrapText="1"/>
      <protection locked="0"/>
    </xf>
    <xf numFmtId="0" fontId="5" fillId="0" borderId="0" xfId="22" applyFont="1" applyFill="1" applyBorder="1" applyAlignment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0" fontId="4" fillId="7" borderId="6" xfId="26" applyFont="1" applyFill="1" applyBorder="1" applyAlignment="1" applyProtection="1" quotePrefix="1">
      <alignment vertical="top" wrapText="1"/>
      <protection locked="0"/>
    </xf>
    <xf numFmtId="0" fontId="4" fillId="7" borderId="6" xfId="26" applyFont="1" applyFill="1" applyBorder="1" applyAlignment="1" applyProtection="1">
      <alignment vertical="top" wrapText="1"/>
      <protection locked="0"/>
    </xf>
    <xf numFmtId="0" fontId="4" fillId="7" borderId="7" xfId="32" applyFont="1" applyFill="1" applyBorder="1" applyAlignment="1" applyProtection="1" quotePrefix="1">
      <alignment vertical="top" wrapText="1"/>
      <protection locked="0"/>
    </xf>
    <xf numFmtId="0" fontId="4" fillId="7" borderId="6" xfId="32" applyFont="1" applyFill="1" applyBorder="1" applyAlignment="1" applyProtection="1" quotePrefix="1">
      <alignment vertical="top" wrapText="1"/>
      <protection locked="0"/>
    </xf>
    <xf numFmtId="0" fontId="4" fillId="7" borderId="6" xfId="32" applyFont="1" applyFill="1" applyBorder="1" applyAlignment="1" applyProtection="1">
      <alignment vertical="top" wrapText="1"/>
      <protection locked="0"/>
    </xf>
    <xf numFmtId="0" fontId="4" fillId="7" borderId="8" xfId="32" applyFont="1" applyFill="1" applyBorder="1" applyAlignment="1" applyProtection="1" quotePrefix="1">
      <alignment vertical="top" wrapText="1"/>
      <protection locked="0"/>
    </xf>
    <xf numFmtId="0" fontId="4" fillId="7" borderId="9" xfId="32" applyFont="1" applyFill="1" applyBorder="1" applyAlignment="1" applyProtection="1" quotePrefix="1">
      <alignment vertical="top" wrapText="1"/>
      <protection locked="0"/>
    </xf>
    <xf numFmtId="0" fontId="4" fillId="7" borderId="10" xfId="32" applyFont="1" applyFill="1" applyBorder="1" applyAlignment="1" applyProtection="1" quotePrefix="1">
      <alignment vertical="top" wrapText="1"/>
      <protection locked="0"/>
    </xf>
    <xf numFmtId="0" fontId="4" fillId="7" borderId="11" xfId="32" applyFont="1" applyFill="1" applyBorder="1" applyAlignment="1" applyProtection="1" quotePrefix="1">
      <alignment vertical="top" wrapText="1"/>
      <protection locked="0"/>
    </xf>
    <xf numFmtId="0" fontId="6" fillId="5" borderId="6" xfId="28" applyFont="1" applyFill="1" applyBorder="1" applyAlignment="1" applyProtection="1">
      <alignment horizontal="left" vertical="top" wrapText="1"/>
      <protection locked="0"/>
    </xf>
    <xf numFmtId="3" fontId="7" fillId="8" borderId="12" xfId="29" applyNumberFormat="1" applyFont="1" applyFill="1" applyBorder="1" applyAlignment="1" applyProtection="1">
      <alignment horizontal="right" vertical="top" wrapText="1"/>
      <protection locked="0"/>
    </xf>
    <xf numFmtId="3" fontId="7" fillId="8" borderId="13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14" xfId="29" applyNumberFormat="1" applyFont="1" applyFill="1" applyBorder="1" applyAlignment="1" applyProtection="1">
      <alignment horizontal="right" vertical="top" wrapText="1"/>
      <protection locked="0"/>
    </xf>
    <xf numFmtId="3" fontId="7" fillId="8" borderId="15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16" xfId="29" applyNumberFormat="1" applyFont="1" applyFill="1" applyBorder="1" applyAlignment="1" applyProtection="1">
      <alignment horizontal="right" vertical="top" wrapText="1"/>
      <protection locked="0"/>
    </xf>
    <xf numFmtId="0" fontId="6" fillId="5" borderId="17" xfId="28" applyFont="1" applyFill="1" applyBorder="1" applyAlignment="1" applyProtection="1">
      <alignment horizontal="left" vertical="top" wrapText="1"/>
      <protection locked="0"/>
    </xf>
    <xf numFmtId="3" fontId="8" fillId="2" borderId="18" xfId="24" applyNumberFormat="1" applyFont="1" applyBorder="1" applyAlignment="1" applyProtection="1">
      <alignment vertical="top" wrapText="1"/>
      <protection locked="0"/>
    </xf>
    <xf numFmtId="3" fontId="8" fillId="2" borderId="1" xfId="24" applyNumberFormat="1" applyFont="1" applyBorder="1" applyAlignment="1" applyProtection="1">
      <alignment vertical="top" wrapText="1"/>
      <protection locked="0"/>
    </xf>
    <xf numFmtId="168" fontId="8" fillId="2" borderId="19" xfId="24" applyNumberFormat="1" applyFont="1" applyBorder="1" applyAlignment="1" applyProtection="1">
      <alignment vertical="top" wrapText="1"/>
      <protection locked="0"/>
    </xf>
    <xf numFmtId="3" fontId="8" fillId="2" borderId="20" xfId="24" applyNumberFormat="1" applyFont="1" applyBorder="1" applyAlignment="1" applyProtection="1">
      <alignment vertical="top" wrapText="1"/>
      <protection locked="0"/>
    </xf>
    <xf numFmtId="168" fontId="8" fillId="2" borderId="21" xfId="24" applyNumberFormat="1" applyFont="1" applyBorder="1" applyAlignment="1" applyProtection="1">
      <alignment vertical="top" wrapText="1"/>
      <protection locked="0"/>
    </xf>
    <xf numFmtId="3" fontId="9" fillId="2" borderId="22" xfId="24" applyNumberFormat="1" applyFont="1" applyFill="1" applyBorder="1" applyAlignment="1" applyProtection="1">
      <alignment vertical="top" wrapText="1"/>
      <protection locked="0"/>
    </xf>
    <xf numFmtId="3" fontId="9" fillId="2" borderId="23" xfId="24" applyNumberFormat="1" applyFont="1" applyFill="1" applyBorder="1" applyAlignment="1" applyProtection="1">
      <alignment vertical="top" wrapText="1"/>
      <protection locked="0"/>
    </xf>
    <xf numFmtId="168" fontId="9" fillId="2" borderId="24" xfId="24" applyNumberFormat="1" applyFont="1" applyFill="1" applyBorder="1" applyAlignment="1" applyProtection="1">
      <alignment vertical="top" wrapText="1"/>
      <protection locked="0"/>
    </xf>
    <xf numFmtId="3" fontId="9" fillId="2" borderId="25" xfId="24" applyNumberFormat="1" applyFont="1" applyFill="1" applyBorder="1" applyAlignment="1" applyProtection="1">
      <alignment vertical="top" wrapText="1"/>
      <protection locked="0"/>
    </xf>
    <xf numFmtId="168" fontId="9" fillId="2" borderId="26" xfId="24" applyNumberFormat="1" applyFont="1" applyFill="1" applyBorder="1" applyAlignment="1" applyProtection="1">
      <alignment vertical="top" wrapText="1"/>
      <protection locked="0"/>
    </xf>
    <xf numFmtId="0" fontId="10" fillId="5" borderId="27" xfId="28" applyFont="1" applyFill="1" applyBorder="1" applyAlignment="1" applyProtection="1">
      <alignment horizontal="left" vertical="top" wrapText="1"/>
      <protection locked="0"/>
    </xf>
    <xf numFmtId="3" fontId="7" fillId="5" borderId="28" xfId="29" applyNumberFormat="1" applyFont="1" applyFill="1" applyBorder="1" applyAlignment="1" applyProtection="1">
      <alignment horizontal="right" vertical="top" wrapText="1"/>
      <protection locked="0"/>
    </xf>
    <xf numFmtId="3" fontId="7" fillId="5" borderId="29" xfId="29" applyNumberFormat="1" applyFont="1" applyFill="1" applyBorder="1" applyAlignment="1" applyProtection="1">
      <alignment horizontal="right" vertical="top" wrapText="1"/>
      <protection locked="0"/>
    </xf>
    <xf numFmtId="168" fontId="7" fillId="5" borderId="30" xfId="29" applyNumberFormat="1" applyFont="1" applyFill="1" applyBorder="1" applyAlignment="1" applyProtection="1">
      <alignment horizontal="right" vertical="top" wrapText="1"/>
      <protection locked="0"/>
    </xf>
    <xf numFmtId="3" fontId="7" fillId="5" borderId="31" xfId="29" applyNumberFormat="1" applyFont="1" applyFill="1" applyBorder="1" applyAlignment="1" applyProtection="1">
      <alignment horizontal="right" vertical="top" wrapText="1"/>
      <protection locked="0"/>
    </xf>
    <xf numFmtId="3" fontId="7" fillId="5" borderId="29" xfId="29" applyNumberFormat="1" applyFont="1" applyBorder="1" applyAlignment="1" applyProtection="1">
      <alignment horizontal="right" vertical="top" wrapText="1"/>
      <protection locked="0"/>
    </xf>
    <xf numFmtId="168" fontId="7" fillId="5" borderId="32" xfId="29" applyNumberFormat="1" applyFont="1" applyBorder="1" applyAlignment="1" applyProtection="1">
      <alignment horizontal="right" vertical="top" wrapText="1"/>
      <protection locked="0"/>
    </xf>
    <xf numFmtId="3" fontId="7" fillId="5" borderId="18" xfId="29" applyNumberFormat="1" applyFont="1" applyFill="1" applyBorder="1" applyAlignment="1" applyProtection="1">
      <alignment horizontal="right" vertical="top" wrapText="1"/>
      <protection locked="0"/>
    </xf>
    <xf numFmtId="3" fontId="7" fillId="5" borderId="1" xfId="29" applyNumberFormat="1" applyFont="1" applyFill="1" applyBorder="1" applyAlignment="1" applyProtection="1">
      <alignment horizontal="right" vertical="top" wrapText="1"/>
      <protection locked="0"/>
    </xf>
    <xf numFmtId="168" fontId="7" fillId="5" borderId="19" xfId="29" applyNumberFormat="1" applyFont="1" applyFill="1" applyBorder="1" applyAlignment="1" applyProtection="1">
      <alignment horizontal="right" vertical="top" wrapText="1"/>
      <protection locked="0"/>
    </xf>
    <xf numFmtId="3" fontId="7" fillId="5" borderId="20" xfId="29" applyNumberFormat="1" applyFont="1" applyFill="1" applyBorder="1" applyAlignment="1" applyProtection="1">
      <alignment horizontal="right" vertical="top" wrapText="1"/>
      <protection locked="0"/>
    </xf>
    <xf numFmtId="3" fontId="7" fillId="5" borderId="1" xfId="29" applyNumberFormat="1" applyFont="1" applyBorder="1" applyAlignment="1" applyProtection="1">
      <alignment horizontal="right" vertical="top" wrapText="1"/>
      <protection locked="0"/>
    </xf>
    <xf numFmtId="168" fontId="7" fillId="5" borderId="21" xfId="29" applyNumberFormat="1" applyFont="1" applyBorder="1" applyAlignment="1" applyProtection="1">
      <alignment horizontal="right" vertical="top" wrapText="1"/>
      <protection locked="0"/>
    </xf>
    <xf numFmtId="3" fontId="9" fillId="2" borderId="33" xfId="24" applyNumberFormat="1" applyFont="1" applyFill="1" applyBorder="1" applyAlignment="1" applyProtection="1">
      <alignment vertical="top" wrapText="1"/>
      <protection locked="0"/>
    </xf>
    <xf numFmtId="3" fontId="9" fillId="2" borderId="34" xfId="24" applyNumberFormat="1" applyFont="1" applyFill="1" applyBorder="1" applyAlignment="1" applyProtection="1">
      <alignment vertical="top" wrapText="1"/>
      <protection locked="0"/>
    </xf>
    <xf numFmtId="168" fontId="9" fillId="2" borderId="35" xfId="24" applyNumberFormat="1" applyFont="1" applyFill="1" applyBorder="1" applyAlignment="1" applyProtection="1">
      <alignment vertical="top" wrapText="1"/>
      <protection locked="0"/>
    </xf>
    <xf numFmtId="3" fontId="9" fillId="2" borderId="36" xfId="24" applyNumberFormat="1" applyFont="1" applyFill="1" applyBorder="1" applyAlignment="1" applyProtection="1">
      <alignment vertical="top" wrapText="1"/>
      <protection locked="0"/>
    </xf>
    <xf numFmtId="168" fontId="9" fillId="2" borderId="37" xfId="24" applyNumberFormat="1" applyFont="1" applyFill="1" applyBorder="1" applyAlignment="1" applyProtection="1">
      <alignment vertical="top" wrapText="1"/>
      <protection locked="0"/>
    </xf>
    <xf numFmtId="3" fontId="7" fillId="8" borderId="18" xfId="29" applyNumberFormat="1" applyFont="1" applyFill="1" applyBorder="1" applyAlignment="1" applyProtection="1">
      <alignment horizontal="right" vertical="top" wrapText="1"/>
      <protection locked="0"/>
    </xf>
    <xf numFmtId="3" fontId="7" fillId="8" borderId="1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19" xfId="29" applyNumberFormat="1" applyFont="1" applyFill="1" applyBorder="1" applyAlignment="1" applyProtection="1">
      <alignment horizontal="right" vertical="top" wrapText="1"/>
      <protection locked="0"/>
    </xf>
    <xf numFmtId="3" fontId="7" fillId="8" borderId="20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21" xfId="29" applyNumberFormat="1" applyFont="1" applyFill="1" applyBorder="1" applyAlignment="1" applyProtection="1">
      <alignment horizontal="right" vertical="top" wrapText="1"/>
      <protection locked="0"/>
    </xf>
    <xf numFmtId="3" fontId="7" fillId="5" borderId="12" xfId="29" applyNumberFormat="1" applyFont="1" applyBorder="1" applyAlignment="1" applyProtection="1">
      <alignment horizontal="right" vertical="top" wrapText="1"/>
      <protection locked="0"/>
    </xf>
    <xf numFmtId="3" fontId="7" fillId="5" borderId="13" xfId="29" applyNumberFormat="1" applyFont="1" applyBorder="1" applyAlignment="1" applyProtection="1">
      <alignment horizontal="right" vertical="top" wrapText="1"/>
      <protection locked="0"/>
    </xf>
    <xf numFmtId="168" fontId="7" fillId="5" borderId="14" xfId="29" applyNumberFormat="1" applyFont="1" applyBorder="1" applyAlignment="1" applyProtection="1">
      <alignment horizontal="right" vertical="top" wrapText="1"/>
      <protection locked="0"/>
    </xf>
    <xf numFmtId="3" fontId="7" fillId="5" borderId="15" xfId="29" applyNumberFormat="1" applyFont="1" applyBorder="1" applyAlignment="1" applyProtection="1">
      <alignment horizontal="right" vertical="top" wrapText="1"/>
      <protection locked="0"/>
    </xf>
    <xf numFmtId="168" fontId="7" fillId="5" borderId="16" xfId="29" applyNumberFormat="1" applyFont="1" applyBorder="1" applyAlignment="1" applyProtection="1">
      <alignment horizontal="right" vertical="top" wrapText="1"/>
      <protection locked="0"/>
    </xf>
    <xf numFmtId="3" fontId="7" fillId="5" borderId="18" xfId="29" applyNumberFormat="1" applyFont="1" applyBorder="1" applyAlignment="1" applyProtection="1">
      <alignment horizontal="right" vertical="top" wrapText="1"/>
      <protection locked="0"/>
    </xf>
    <xf numFmtId="168" fontId="7" fillId="5" borderId="19" xfId="29" applyNumberFormat="1" applyFont="1" applyBorder="1" applyAlignment="1" applyProtection="1">
      <alignment horizontal="right" vertical="top" wrapText="1"/>
      <protection locked="0"/>
    </xf>
    <xf numFmtId="3" fontId="7" fillId="5" borderId="20" xfId="29" applyNumberFormat="1" applyFont="1" applyBorder="1" applyAlignment="1" applyProtection="1">
      <alignment horizontal="right" vertical="top" wrapText="1"/>
      <protection locked="0"/>
    </xf>
    <xf numFmtId="0" fontId="1" fillId="0" borderId="0" xfId="22">
      <alignment/>
      <protection/>
    </xf>
    <xf numFmtId="3" fontId="9" fillId="2" borderId="37" xfId="24" applyNumberFormat="1" applyFont="1" applyFill="1" applyBorder="1" applyAlignment="1" applyProtection="1">
      <alignment vertical="top" wrapText="1"/>
      <protection locked="0"/>
    </xf>
    <xf numFmtId="3" fontId="7" fillId="5" borderId="28" xfId="29" applyNumberFormat="1" applyFont="1" applyBorder="1" applyAlignment="1" applyProtection="1">
      <alignment horizontal="right" vertical="top" wrapText="1"/>
      <protection locked="0"/>
    </xf>
    <xf numFmtId="168" fontId="7" fillId="5" borderId="30" xfId="29" applyNumberFormat="1" applyFont="1" applyBorder="1" applyAlignment="1" applyProtection="1">
      <alignment horizontal="right" vertical="top" wrapText="1"/>
      <protection locked="0"/>
    </xf>
    <xf numFmtId="3" fontId="7" fillId="5" borderId="31" xfId="29" applyNumberFormat="1" applyFont="1" applyBorder="1" applyAlignment="1" applyProtection="1">
      <alignment horizontal="right" vertical="top" wrapText="1"/>
      <protection locked="0"/>
    </xf>
    <xf numFmtId="0" fontId="10" fillId="8" borderId="27" xfId="28" applyFont="1" applyFill="1" applyBorder="1" applyAlignment="1" applyProtection="1">
      <alignment vertical="top" wrapText="1"/>
      <protection locked="0"/>
    </xf>
    <xf numFmtId="3" fontId="7" fillId="8" borderId="28" xfId="29" applyNumberFormat="1" applyFont="1" applyFill="1" applyBorder="1" applyAlignment="1" applyProtection="1">
      <alignment horizontal="right" vertical="top" wrapText="1"/>
      <protection locked="0"/>
    </xf>
    <xf numFmtId="3" fontId="7" fillId="8" borderId="29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30" xfId="29" applyNumberFormat="1" applyFont="1" applyFill="1" applyBorder="1" applyAlignment="1" applyProtection="1">
      <alignment horizontal="right" vertical="top" wrapText="1"/>
      <protection locked="0"/>
    </xf>
    <xf numFmtId="3" fontId="7" fillId="8" borderId="31" xfId="29" applyNumberFormat="1" applyFont="1" applyFill="1" applyBorder="1" applyAlignment="1" applyProtection="1">
      <alignment horizontal="right" vertical="top" wrapText="1"/>
      <protection locked="0"/>
    </xf>
    <xf numFmtId="168" fontId="7" fillId="8" borderId="32" xfId="29" applyNumberFormat="1" applyFont="1" applyFill="1" applyBorder="1" applyAlignment="1" applyProtection="1">
      <alignment horizontal="right" vertical="top" wrapText="1"/>
      <protection locked="0"/>
    </xf>
    <xf numFmtId="0" fontId="6" fillId="8" borderId="6" xfId="28" applyFont="1" applyFill="1" applyBorder="1" applyAlignment="1" applyProtection="1">
      <alignment vertical="top" wrapText="1"/>
      <protection locked="0"/>
    </xf>
    <xf numFmtId="3" fontId="9" fillId="2" borderId="33" xfId="24" applyNumberFormat="1" applyFont="1" applyBorder="1" applyAlignment="1" applyProtection="1">
      <alignment vertical="top" wrapText="1"/>
      <protection locked="0"/>
    </xf>
    <xf numFmtId="3" fontId="9" fillId="2" borderId="34" xfId="24" applyNumberFormat="1" applyFont="1" applyBorder="1" applyAlignment="1" applyProtection="1">
      <alignment vertical="top" wrapText="1"/>
      <protection locked="0"/>
    </xf>
    <xf numFmtId="168" fontId="9" fillId="2" borderId="35" xfId="24" applyNumberFormat="1" applyFont="1" applyBorder="1" applyAlignment="1" applyProtection="1">
      <alignment vertical="top" wrapText="1"/>
      <protection locked="0"/>
    </xf>
    <xf numFmtId="3" fontId="9" fillId="2" borderId="36" xfId="24" applyNumberFormat="1" applyFont="1" applyBorder="1" applyAlignment="1" applyProtection="1">
      <alignment vertical="top" wrapText="1"/>
      <protection locked="0"/>
    </xf>
    <xf numFmtId="168" fontId="9" fillId="2" borderId="37" xfId="24" applyNumberFormat="1" applyFont="1" applyBorder="1" applyAlignment="1" applyProtection="1">
      <alignment vertical="top" wrapText="1"/>
      <protection locked="0"/>
    </xf>
    <xf numFmtId="0" fontId="10" fillId="5" borderId="38" xfId="28" applyFont="1" applyFill="1" applyBorder="1" applyAlignment="1" applyProtection="1">
      <alignment horizontal="left" vertical="top" wrapText="1"/>
      <protection locked="0"/>
    </xf>
    <xf numFmtId="3" fontId="9" fillId="2" borderId="0" xfId="21" applyNumberFormat="1" applyFont="1" applyFill="1" applyAlignment="1">
      <alignment vertical="top"/>
      <protection/>
    </xf>
    <xf numFmtId="0" fontId="10" fillId="8" borderId="27" xfId="28" applyFont="1" applyFill="1" applyBorder="1" applyAlignment="1" applyProtection="1" quotePrefix="1">
      <alignment vertical="top" wrapText="1"/>
      <protection locked="0"/>
    </xf>
    <xf numFmtId="3" fontId="7" fillId="5" borderId="12" xfId="29" applyNumberFormat="1" applyFont="1" applyFill="1" applyBorder="1" applyAlignment="1" applyProtection="1">
      <alignment horizontal="right" vertical="top" wrapText="1"/>
      <protection locked="0"/>
    </xf>
    <xf numFmtId="3" fontId="7" fillId="5" borderId="13" xfId="29" applyNumberFormat="1" applyFont="1" applyFill="1" applyBorder="1" applyAlignment="1" applyProtection="1">
      <alignment horizontal="right" vertical="top" wrapText="1"/>
      <protection locked="0"/>
    </xf>
    <xf numFmtId="168" fontId="7" fillId="5" borderId="14" xfId="29" applyNumberFormat="1" applyFont="1" applyFill="1" applyBorder="1" applyAlignment="1" applyProtection="1">
      <alignment horizontal="right" vertical="top" wrapText="1"/>
      <protection locked="0"/>
    </xf>
    <xf numFmtId="3" fontId="7" fillId="5" borderId="15" xfId="29" applyNumberFormat="1" applyFont="1" applyFill="1" applyBorder="1" applyAlignment="1" applyProtection="1">
      <alignment horizontal="right" vertical="top" wrapText="1"/>
      <protection locked="0"/>
    </xf>
    <xf numFmtId="0" fontId="10" fillId="8" borderId="27" xfId="28" applyFont="1" applyFill="1" applyBorder="1" applyAlignment="1" applyProtection="1">
      <alignment horizontal="left" vertical="top" wrapText="1"/>
      <protection locked="0"/>
    </xf>
    <xf numFmtId="0" fontId="6" fillId="8" borderId="6" xfId="28" applyFont="1" applyFill="1" applyBorder="1" applyAlignment="1" applyProtection="1">
      <alignment horizontal="left" vertical="top" wrapText="1"/>
      <protection locked="0"/>
    </xf>
    <xf numFmtId="3" fontId="7" fillId="5" borderId="1" xfId="29" applyNumberFormat="1" applyFont="1" applyAlignment="1" applyProtection="1">
      <alignment horizontal="right" vertical="top" wrapText="1"/>
      <protection locked="0"/>
    </xf>
    <xf numFmtId="3" fontId="8" fillId="2" borderId="1" xfId="24" applyNumberFormat="1" applyFont="1" applyAlignment="1" applyProtection="1">
      <alignment vertical="top" wrapText="1"/>
      <protection locked="0"/>
    </xf>
    <xf numFmtId="3" fontId="7" fillId="8" borderId="1" xfId="29" applyNumberFormat="1" applyFont="1" applyFill="1" applyAlignment="1" applyProtection="1">
      <alignment horizontal="right" vertical="top" wrapText="1"/>
      <protection locked="0"/>
    </xf>
    <xf numFmtId="3" fontId="7" fillId="5" borderId="1" xfId="29" applyNumberFormat="1" applyFont="1" applyFill="1" applyAlignment="1" applyProtection="1">
      <alignment horizontal="right" vertical="top" wrapText="1"/>
      <protection locked="0"/>
    </xf>
    <xf numFmtId="0" fontId="10" fillId="8" borderId="17" xfId="28" applyFont="1" applyFill="1" applyBorder="1" applyAlignment="1" applyProtection="1">
      <alignment horizontal="left" vertical="top" wrapText="1"/>
      <protection locked="0"/>
    </xf>
    <xf numFmtId="0" fontId="10" fillId="5" borderId="27" xfId="28" applyFont="1" applyFill="1" applyBorder="1" applyAlignment="1" applyProtection="1" quotePrefix="1">
      <alignment horizontal="left" vertical="top" wrapText="1"/>
      <protection locked="0"/>
    </xf>
    <xf numFmtId="3" fontId="7" fillId="5" borderId="39" xfId="29" applyNumberFormat="1" applyFont="1" applyFill="1" applyBorder="1" applyAlignment="1" applyProtection="1">
      <alignment horizontal="right" vertical="top" wrapText="1"/>
      <protection locked="0"/>
    </xf>
    <xf numFmtId="3" fontId="7" fillId="5" borderId="40" xfId="29" applyNumberFormat="1" applyFont="1" applyFill="1" applyBorder="1" applyAlignment="1" applyProtection="1">
      <alignment horizontal="right" vertical="top" wrapText="1"/>
      <protection locked="0"/>
    </xf>
    <xf numFmtId="168" fontId="7" fillId="5" borderId="41" xfId="29" applyNumberFormat="1" applyFont="1" applyFill="1" applyBorder="1" applyAlignment="1" applyProtection="1">
      <alignment horizontal="right" vertical="top" wrapText="1"/>
      <protection locked="0"/>
    </xf>
    <xf numFmtId="3" fontId="7" fillId="5" borderId="42" xfId="29" applyNumberFormat="1" applyFont="1" applyFill="1" applyBorder="1" applyAlignment="1" applyProtection="1">
      <alignment horizontal="right" vertical="top" wrapText="1"/>
      <protection locked="0"/>
    </xf>
    <xf numFmtId="3" fontId="7" fillId="5" borderId="43" xfId="29" applyNumberFormat="1" applyFont="1" applyFill="1" applyBorder="1" applyAlignment="1" applyProtection="1">
      <alignment horizontal="right" vertical="top" wrapText="1"/>
      <protection locked="0"/>
    </xf>
    <xf numFmtId="3" fontId="7" fillId="5" borderId="40" xfId="29" applyNumberFormat="1" applyFont="1" applyBorder="1" applyAlignment="1" applyProtection="1">
      <alignment horizontal="right" vertical="top" wrapText="1"/>
      <protection locked="0"/>
    </xf>
    <xf numFmtId="168" fontId="7" fillId="5" borderId="44" xfId="29" applyNumberFormat="1" applyFont="1" applyBorder="1" applyAlignment="1" applyProtection="1">
      <alignment horizontal="right" vertical="top" wrapText="1"/>
      <protection locked="0"/>
    </xf>
    <xf numFmtId="0" fontId="6" fillId="5" borderId="6" xfId="28" applyFont="1" applyFill="1" applyBorder="1" applyAlignment="1" applyProtection="1" quotePrefix="1">
      <alignment horizontal="left" vertical="top" wrapText="1"/>
      <protection locked="0"/>
    </xf>
    <xf numFmtId="3" fontId="7" fillId="5" borderId="7" xfId="29" applyNumberFormat="1" applyFont="1" applyFill="1" applyBorder="1" applyAlignment="1" applyProtection="1">
      <alignment horizontal="right" vertical="top" wrapText="1"/>
      <protection locked="0"/>
    </xf>
    <xf numFmtId="3" fontId="7" fillId="5" borderId="6" xfId="29" applyNumberFormat="1" applyFont="1" applyFill="1" applyBorder="1" applyAlignment="1" applyProtection="1">
      <alignment horizontal="right" vertical="top" wrapText="1"/>
      <protection locked="0"/>
    </xf>
    <xf numFmtId="168" fontId="7" fillId="5" borderId="8" xfId="29" applyNumberFormat="1" applyFont="1" applyFill="1" applyBorder="1" applyAlignment="1" applyProtection="1">
      <alignment horizontal="right" vertical="top" wrapText="1"/>
      <protection locked="0"/>
    </xf>
    <xf numFmtId="3" fontId="7" fillId="5" borderId="9" xfId="29" applyNumberFormat="1" applyFont="1" applyFill="1" applyBorder="1" applyAlignment="1" applyProtection="1">
      <alignment horizontal="right" vertical="top" wrapText="1"/>
      <protection locked="0"/>
    </xf>
    <xf numFmtId="3" fontId="7" fillId="5" borderId="10" xfId="29" applyNumberFormat="1" applyFont="1" applyFill="1" applyBorder="1" applyAlignment="1" applyProtection="1">
      <alignment horizontal="right" vertical="top" wrapText="1"/>
      <protection locked="0"/>
    </xf>
    <xf numFmtId="3" fontId="7" fillId="5" borderId="6" xfId="29" applyNumberFormat="1" applyFont="1" applyBorder="1" applyAlignment="1" applyProtection="1">
      <alignment horizontal="right" vertical="top" wrapText="1"/>
      <protection locked="0"/>
    </xf>
    <xf numFmtId="168" fontId="7" fillId="5" borderId="11" xfId="29" applyNumberFormat="1" applyFont="1" applyBorder="1" applyAlignment="1" applyProtection="1">
      <alignment horizontal="right" vertical="top" wrapText="1"/>
      <protection locked="0"/>
    </xf>
    <xf numFmtId="3" fontId="8" fillId="2" borderId="7" xfId="24" applyNumberFormat="1" applyFont="1" applyBorder="1" applyAlignment="1" applyProtection="1">
      <alignment vertical="top" wrapText="1"/>
      <protection locked="0"/>
    </xf>
    <xf numFmtId="3" fontId="8" fillId="2" borderId="9" xfId="24" applyNumberFormat="1" applyFont="1" applyBorder="1" applyAlignment="1" applyProtection="1">
      <alignment vertical="top" wrapText="1"/>
      <protection locked="0"/>
    </xf>
    <xf numFmtId="3" fontId="8" fillId="2" borderId="10" xfId="24" applyNumberFormat="1" applyFont="1" applyBorder="1" applyAlignment="1" applyProtection="1">
      <alignment vertical="top" wrapText="1"/>
      <protection locked="0"/>
    </xf>
    <xf numFmtId="168" fontId="8" fillId="2" borderId="11" xfId="24" applyNumberFormat="1" applyFont="1" applyBorder="1" applyAlignment="1" applyProtection="1">
      <alignment vertical="top" wrapText="1"/>
      <protection locked="0"/>
    </xf>
    <xf numFmtId="3" fontId="9" fillId="2" borderId="45" xfId="25" applyNumberFormat="1" applyFont="1" applyFill="1" applyBorder="1" applyAlignment="1" applyProtection="1">
      <alignment horizontal="right" vertical="top" wrapText="1"/>
      <protection locked="0"/>
    </xf>
    <xf numFmtId="3" fontId="9" fillId="2" borderId="46" xfId="24" applyNumberFormat="1" applyFont="1" applyFill="1" applyBorder="1" applyAlignment="1" applyProtection="1">
      <alignment vertical="top" wrapText="1"/>
      <protection locked="0"/>
    </xf>
    <xf numFmtId="3" fontId="9" fillId="2" borderId="47" xfId="24" applyNumberFormat="1" applyFont="1" applyFill="1" applyBorder="1" applyAlignment="1" applyProtection="1">
      <alignment vertical="top" wrapText="1"/>
      <protection locked="0"/>
    </xf>
    <xf numFmtId="3" fontId="9" fillId="2" borderId="48" xfId="24" applyNumberFormat="1" applyFont="1" applyFill="1" applyBorder="1" applyAlignment="1" applyProtection="1">
      <alignment vertical="top" wrapText="1"/>
      <protection locked="0"/>
    </xf>
    <xf numFmtId="0" fontId="12" fillId="8" borderId="6" xfId="28" applyFont="1" applyFill="1" applyBorder="1" applyAlignment="1" applyProtection="1">
      <alignment horizontal="left" vertical="top" wrapText="1"/>
      <protection locked="0"/>
    </xf>
    <xf numFmtId="0" fontId="5" fillId="6" borderId="0" xfId="22" applyFont="1" applyFill="1" applyBorder="1" applyAlignment="1">
      <alignment vertical="top" wrapText="1"/>
      <protection/>
    </xf>
    <xf numFmtId="0" fontId="5" fillId="0" borderId="0" xfId="22" applyFont="1" applyFill="1" applyAlignment="1">
      <alignment vertical="top" wrapText="1"/>
      <protection/>
    </xf>
    <xf numFmtId="0" fontId="6" fillId="5" borderId="6" xfId="28" applyFont="1" applyFill="1" applyBorder="1" applyAlignment="1" applyProtection="1" quotePrefix="1">
      <alignment vertical="top" wrapText="1"/>
      <protection locked="0"/>
    </xf>
    <xf numFmtId="0" fontId="7" fillId="5" borderId="6" xfId="30" applyFont="1" applyFill="1" applyBorder="1" applyAlignment="1" applyProtection="1" quotePrefix="1">
      <alignment vertical="top" wrapText="1"/>
      <protection locked="0"/>
    </xf>
    <xf numFmtId="0" fontId="7" fillId="5" borderId="49" xfId="30" applyFont="1" applyFill="1" applyBorder="1" applyAlignment="1" applyProtection="1" quotePrefix="1">
      <alignment vertical="top" wrapText="1"/>
      <protection locked="0"/>
    </xf>
    <xf numFmtId="3" fontId="7" fillId="5" borderId="18" xfId="29" applyNumberFormat="1" applyFont="1" applyBorder="1" applyAlignment="1" applyProtection="1">
      <alignment vertical="top" wrapText="1"/>
      <protection locked="0"/>
    </xf>
    <xf numFmtId="3" fontId="7" fillId="5" borderId="1" xfId="29" applyNumberFormat="1" applyFont="1" applyAlignment="1" applyProtection="1">
      <alignment vertical="top" wrapText="1"/>
      <protection locked="0"/>
    </xf>
    <xf numFmtId="168" fontId="7" fillId="5" borderId="19" xfId="29" applyNumberFormat="1" applyFont="1" applyBorder="1" applyAlignment="1" applyProtection="1">
      <alignment vertical="top" wrapText="1"/>
      <protection locked="0"/>
    </xf>
    <xf numFmtId="3" fontId="7" fillId="5" borderId="20" xfId="29" applyNumberFormat="1" applyFont="1" applyBorder="1" applyAlignment="1" applyProtection="1">
      <alignment vertical="top" wrapText="1"/>
      <protection locked="0"/>
    </xf>
    <xf numFmtId="3" fontId="7" fillId="5" borderId="1" xfId="29" applyNumberFormat="1" applyFont="1" applyBorder="1" applyAlignment="1" applyProtection="1">
      <alignment vertical="top" wrapText="1"/>
      <protection locked="0"/>
    </xf>
    <xf numFmtId="168" fontId="7" fillId="5" borderId="21" xfId="29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8" fillId="2" borderId="49" xfId="25" applyFont="1" applyBorder="1" applyAlignment="1" applyProtection="1" quotePrefix="1">
      <alignment vertical="top" wrapText="1"/>
      <protection locked="0"/>
    </xf>
    <xf numFmtId="0" fontId="6" fillId="5" borderId="6" xfId="28" applyFont="1" applyFill="1" applyBorder="1" applyAlignment="1" applyProtection="1">
      <alignment vertical="top" wrapText="1"/>
      <protection locked="0"/>
    </xf>
    <xf numFmtId="0" fontId="10" fillId="5" borderId="27" xfId="28" applyFont="1" applyFill="1" applyBorder="1" applyAlignment="1" applyProtection="1">
      <alignment vertical="top" wrapText="1"/>
      <protection locked="0"/>
    </xf>
    <xf numFmtId="0" fontId="6" fillId="8" borderId="6" xfId="28" applyFont="1" applyFill="1" applyBorder="1" applyAlignment="1" applyProtection="1" quotePrefix="1">
      <alignment vertical="top" wrapText="1"/>
      <protection locked="0"/>
    </xf>
    <xf numFmtId="0" fontId="12" fillId="8" borderId="6" xfId="28" applyFont="1" applyFill="1" applyBorder="1" applyAlignment="1" applyProtection="1">
      <alignment vertical="top" wrapText="1"/>
      <protection locked="0"/>
    </xf>
    <xf numFmtId="0" fontId="10" fillId="5" borderId="38" xfId="28" applyFont="1" applyFill="1" applyBorder="1" applyAlignment="1" applyProtection="1">
      <alignment vertical="top" wrapText="1"/>
      <protection locked="0"/>
    </xf>
    <xf numFmtId="0" fontId="10" fillId="5" borderId="27" xfId="28" applyFont="1" applyFill="1" applyBorder="1" applyAlignment="1" applyProtection="1" quotePrefix="1">
      <alignment vertical="top" wrapText="1"/>
      <protection locked="0"/>
    </xf>
    <xf numFmtId="0" fontId="10" fillId="8" borderId="38" xfId="28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4" fillId="6" borderId="2" xfId="26" applyFont="1" applyFill="1" applyBorder="1" applyAlignment="1" applyProtection="1">
      <alignment horizontal="left" vertical="top" wrapText="1"/>
      <protection locked="0"/>
    </xf>
    <xf numFmtId="0" fontId="4" fillId="7" borderId="6" xfId="26" applyFont="1" applyFill="1" applyBorder="1" applyAlignment="1" applyProtection="1" quotePrefix="1">
      <alignment horizontal="left" vertical="top" wrapText="1"/>
      <protection locked="0"/>
    </xf>
    <xf numFmtId="0" fontId="4" fillId="7" borderId="6" xfId="26" applyFont="1" applyFill="1" applyBorder="1" applyAlignment="1" applyProtection="1">
      <alignment horizontal="left" vertical="top" wrapText="1"/>
      <protection locked="0"/>
    </xf>
    <xf numFmtId="0" fontId="7" fillId="8" borderId="50" xfId="30" applyFont="1" applyFill="1" applyBorder="1" applyAlignment="1" applyProtection="1" quotePrefix="1">
      <alignment horizontal="left" vertical="top" wrapText="1"/>
      <protection locked="0"/>
    </xf>
    <xf numFmtId="0" fontId="8" fillId="2" borderId="49" xfId="25" applyFont="1" applyBorder="1" applyAlignment="1" applyProtection="1" quotePrefix="1">
      <alignment horizontal="left" vertical="top" wrapText="1"/>
      <protection locked="0"/>
    </xf>
    <xf numFmtId="0" fontId="7" fillId="5" borderId="27" xfId="30" applyFont="1" applyFill="1" applyBorder="1" applyAlignment="1" applyProtection="1" quotePrefix="1">
      <alignment horizontal="left" vertical="top" wrapText="1"/>
      <protection locked="0"/>
    </xf>
    <xf numFmtId="0" fontId="7" fillId="5" borderId="6" xfId="30" applyFont="1" applyFill="1" applyBorder="1" applyAlignment="1" applyProtection="1" quotePrefix="1">
      <alignment horizontal="left" vertical="top" wrapText="1"/>
      <protection locked="0"/>
    </xf>
    <xf numFmtId="0" fontId="8" fillId="2" borderId="6" xfId="25" applyFont="1" applyBorder="1" applyAlignment="1" applyProtection="1" quotePrefix="1">
      <alignment horizontal="left" vertical="top" wrapText="1"/>
      <protection locked="0"/>
    </xf>
    <xf numFmtId="0" fontId="7" fillId="5" borderId="50" xfId="30" applyFont="1" applyFill="1" applyBorder="1" applyAlignment="1" applyProtection="1" quotePrefix="1">
      <alignment horizontal="left" vertical="top" wrapText="1"/>
      <protection locked="0"/>
    </xf>
    <xf numFmtId="0" fontId="7" fillId="5" borderId="49" xfId="30" applyFont="1" applyFill="1" applyBorder="1" applyAlignment="1" applyProtection="1" quotePrefix="1">
      <alignment horizontal="left" vertical="top" wrapText="1"/>
      <protection locked="0"/>
    </xf>
    <xf numFmtId="0" fontId="10" fillId="8" borderId="38" xfId="28" applyFont="1" applyFill="1" applyBorder="1" applyAlignment="1" applyProtection="1" quotePrefix="1">
      <alignment horizontal="left" vertical="top" wrapText="1"/>
      <protection locked="0"/>
    </xf>
    <xf numFmtId="0" fontId="6" fillId="8" borderId="6" xfId="28" applyFont="1" applyFill="1" applyBorder="1" applyAlignment="1" applyProtection="1" quotePrefix="1">
      <alignment horizontal="left" vertical="top" wrapText="1"/>
      <protection locked="0"/>
    </xf>
    <xf numFmtId="0" fontId="7" fillId="8" borderId="49" xfId="30" applyFont="1" applyFill="1" applyBorder="1" applyAlignment="1" applyProtection="1" quotePrefix="1">
      <alignment horizontal="left" vertical="top" wrapText="1"/>
      <protection locked="0"/>
    </xf>
    <xf numFmtId="0" fontId="10" fillId="5" borderId="38" xfId="28" applyFont="1" applyFill="1" applyBorder="1" applyAlignment="1" applyProtection="1" quotePrefix="1">
      <alignment horizontal="left" vertical="top" wrapText="1"/>
      <protection locked="0"/>
    </xf>
    <xf numFmtId="0" fontId="10" fillId="8" borderId="27" xfId="28" applyFont="1" applyFill="1" applyBorder="1" applyAlignment="1" applyProtection="1" quotePrefix="1">
      <alignment horizontal="left" vertical="top" wrapText="1"/>
      <protection locked="0"/>
    </xf>
    <xf numFmtId="0" fontId="11" fillId="8" borderId="6" xfId="28" applyFont="1" applyFill="1" applyBorder="1" applyAlignment="1" applyProtection="1" quotePrefix="1">
      <alignment horizontal="left" vertical="top" wrapText="1"/>
      <protection locked="0"/>
    </xf>
    <xf numFmtId="0" fontId="7" fillId="5" borderId="51" xfId="30" applyFont="1" applyFill="1" applyBorder="1" applyAlignment="1" applyProtection="1" quotePrefix="1">
      <alignment horizontal="left" vertical="top" wrapText="1"/>
      <protection locked="0"/>
    </xf>
    <xf numFmtId="0" fontId="12" fillId="5" borderId="52" xfId="28" applyFont="1" applyFill="1" applyBorder="1" applyAlignment="1" applyProtection="1">
      <alignment horizontal="left" vertical="top" wrapText="1"/>
      <protection locked="0"/>
    </xf>
    <xf numFmtId="0" fontId="7" fillId="8" borderId="51" xfId="30" applyFont="1" applyFill="1" applyBorder="1" applyAlignment="1" applyProtection="1" quotePrefix="1">
      <alignment horizontal="left" vertical="top" wrapText="1"/>
      <protection locked="0"/>
    </xf>
    <xf numFmtId="0" fontId="12" fillId="5" borderId="38" xfId="28" applyFont="1" applyFill="1" applyBorder="1" applyAlignment="1" applyProtection="1">
      <alignment horizontal="left" vertical="top" wrapText="1"/>
      <protection locked="0"/>
    </xf>
    <xf numFmtId="0" fontId="5" fillId="6" borderId="0" xfId="22" applyFont="1" applyFill="1" applyBorder="1" applyAlignment="1">
      <alignment horizontal="left" vertical="top" wrapText="1"/>
      <protection/>
    </xf>
    <xf numFmtId="0" fontId="5" fillId="0" borderId="0" xfId="22" applyFont="1" applyFill="1" applyBorder="1" applyAlignment="1">
      <alignment horizontal="left" vertical="top" wrapText="1"/>
      <protection/>
    </xf>
    <xf numFmtId="0" fontId="10" fillId="0" borderId="0" xfId="22" applyFont="1" applyFill="1" applyBorder="1" applyAlignment="1">
      <alignment horizontal="left" vertical="top" wrapText="1"/>
      <protection/>
    </xf>
    <xf numFmtId="0" fontId="1" fillId="0" borderId="0" xfId="22" applyAlignment="1">
      <alignment horizontal="left"/>
      <protection/>
    </xf>
    <xf numFmtId="0" fontId="0" fillId="0" borderId="0" xfId="0" applyAlignment="1">
      <alignment horizontal="left"/>
    </xf>
    <xf numFmtId="0" fontId="7" fillId="8" borderId="50" xfId="30" applyFont="1" applyFill="1" applyBorder="1" applyAlignment="1" applyProtection="1" quotePrefix="1">
      <alignment vertical="top" wrapText="1"/>
      <protection locked="0"/>
    </xf>
    <xf numFmtId="0" fontId="7" fillId="5" borderId="27" xfId="30" applyFont="1" applyFill="1" applyBorder="1" applyAlignment="1" applyProtection="1" quotePrefix="1">
      <alignment vertical="top" wrapText="1"/>
      <protection locked="0"/>
    </xf>
    <xf numFmtId="0" fontId="7" fillId="5" borderId="50" xfId="30" applyFont="1" applyFill="1" applyBorder="1" applyAlignment="1" applyProtection="1" quotePrefix="1">
      <alignment vertical="top" wrapText="1"/>
      <protection locked="0"/>
    </xf>
    <xf numFmtId="0" fontId="7" fillId="8" borderId="49" xfId="30" applyFont="1" applyFill="1" applyBorder="1" applyAlignment="1" applyProtection="1" quotePrefix="1">
      <alignment vertical="top" wrapText="1"/>
      <protection locked="0"/>
    </xf>
    <xf numFmtId="0" fontId="7" fillId="8" borderId="38" xfId="30" applyFont="1" applyFill="1" applyBorder="1" applyAlignment="1" applyProtection="1" quotePrefix="1">
      <alignment vertical="top" wrapText="1"/>
      <protection locked="0"/>
    </xf>
    <xf numFmtId="0" fontId="7" fillId="8" borderId="6" xfId="30" applyFont="1" applyFill="1" applyBorder="1" applyAlignment="1" applyProtection="1" quotePrefix="1">
      <alignment vertical="top" wrapText="1"/>
      <protection locked="0"/>
    </xf>
    <xf numFmtId="0" fontId="7" fillId="8" borderId="27" xfId="30" applyFont="1" applyFill="1" applyBorder="1" applyAlignment="1" applyProtection="1" quotePrefix="1">
      <alignment vertical="top" wrapText="1"/>
      <protection locked="0"/>
    </xf>
    <xf numFmtId="0" fontId="7" fillId="8" borderId="17" xfId="30" applyFont="1" applyFill="1" applyBorder="1" applyAlignment="1" applyProtection="1" quotePrefix="1">
      <alignment vertical="top" wrapText="1"/>
      <protection locked="0"/>
    </xf>
    <xf numFmtId="0" fontId="7" fillId="5" borderId="38" xfId="30" applyFont="1" applyFill="1" applyBorder="1" applyAlignment="1" applyProtection="1" quotePrefix="1">
      <alignment vertical="top" wrapText="1"/>
      <protection locked="0"/>
    </xf>
    <xf numFmtId="0" fontId="7" fillId="5" borderId="53" xfId="30" applyFont="1" applyFill="1" applyBorder="1" applyAlignment="1" applyProtection="1" quotePrefix="1">
      <alignment vertical="top" wrapText="1"/>
      <protection locked="0"/>
    </xf>
    <xf numFmtId="0" fontId="7" fillId="5" borderId="54" xfId="30" applyFont="1" applyFill="1" applyBorder="1" applyAlignment="1" applyProtection="1" quotePrefix="1">
      <alignment vertical="top" wrapText="1"/>
      <protection locked="0"/>
    </xf>
    <xf numFmtId="0" fontId="7" fillId="8" borderId="40" xfId="30" applyFont="1" applyFill="1" applyBorder="1" applyAlignment="1" applyProtection="1" quotePrefix="1">
      <alignment vertical="top" wrapText="1"/>
      <protection locked="0"/>
    </xf>
    <xf numFmtId="0" fontId="7" fillId="5" borderId="40" xfId="30" applyFont="1" applyFill="1" applyBorder="1" applyAlignment="1" applyProtection="1" quotePrefix="1">
      <alignment vertical="top" wrapText="1"/>
      <protection locked="0"/>
    </xf>
    <xf numFmtId="0" fontId="7" fillId="8" borderId="52" xfId="30" applyFont="1" applyFill="1" applyBorder="1" applyAlignment="1" applyProtection="1" quotePrefix="1">
      <alignment vertical="top" wrapText="1"/>
      <protection locked="0"/>
    </xf>
    <xf numFmtId="0" fontId="7" fillId="5" borderId="17" xfId="30" applyFont="1" applyFill="1" applyBorder="1" applyAlignment="1" applyProtection="1" quotePrefix="1">
      <alignment vertical="top" wrapText="1"/>
      <protection locked="0"/>
    </xf>
    <xf numFmtId="0" fontId="7" fillId="5" borderId="52" xfId="30" applyFont="1" applyFill="1" applyBorder="1" applyAlignment="1" applyProtection="1" quotePrefix="1">
      <alignment vertical="top" wrapText="1"/>
      <protection locked="0"/>
    </xf>
    <xf numFmtId="0" fontId="7" fillId="5" borderId="6" xfId="30" applyFont="1" applyFill="1" applyBorder="1" applyAlignment="1" applyProtection="1" quotePrefix="1">
      <alignment vertical="top"/>
      <protection locked="0"/>
    </xf>
    <xf numFmtId="0" fontId="7" fillId="2" borderId="49" xfId="30" applyFont="1" applyFill="1" applyBorder="1" applyAlignment="1" applyProtection="1" quotePrefix="1">
      <alignment vertical="top" wrapText="1"/>
      <protection locked="0"/>
    </xf>
    <xf numFmtId="0" fontId="7" fillId="8" borderId="49" xfId="30" applyFont="1" applyFill="1" applyBorder="1" applyAlignment="1" applyProtection="1" quotePrefix="1">
      <alignment vertical="top"/>
      <protection locked="0"/>
    </xf>
    <xf numFmtId="0" fontId="8" fillId="2" borderId="6" xfId="25" applyFont="1" applyBorder="1" applyAlignment="1" applyProtection="1" quotePrefix="1">
      <alignment vertical="top" wrapText="1"/>
      <protection locked="0"/>
    </xf>
    <xf numFmtId="0" fontId="7" fillId="8" borderId="51" xfId="30" applyFont="1" applyFill="1" applyBorder="1" applyAlignment="1" applyProtection="1" quotePrefix="1">
      <alignment vertical="top" wrapText="1"/>
      <protection locked="0"/>
    </xf>
    <xf numFmtId="0" fontId="7" fillId="5" borderId="51" xfId="30" applyFont="1" applyFill="1" applyBorder="1" applyAlignment="1" applyProtection="1" quotePrefix="1">
      <alignment vertical="top" wrapText="1"/>
      <protection locked="0"/>
    </xf>
    <xf numFmtId="0" fontId="6" fillId="5" borderId="6" xfId="28" applyFont="1" applyFill="1" applyBorder="1" applyAlignment="1" applyProtection="1">
      <alignment vertical="top"/>
      <protection locked="0"/>
    </xf>
    <xf numFmtId="0" fontId="7" fillId="5" borderId="49" xfId="30" applyFont="1" applyFill="1" applyBorder="1" applyAlignment="1" applyProtection="1" quotePrefix="1">
      <alignment vertical="top"/>
      <protection locked="0"/>
    </xf>
    <xf numFmtId="3" fontId="7" fillId="5" borderId="18" xfId="29" applyNumberFormat="1" applyFont="1" applyBorder="1" applyAlignment="1" applyProtection="1">
      <alignment vertical="top"/>
      <protection locked="0"/>
    </xf>
    <xf numFmtId="3" fontId="7" fillId="5" borderId="1" xfId="29" applyNumberFormat="1" applyFont="1" applyBorder="1" applyAlignment="1" applyProtection="1">
      <alignment vertical="top"/>
      <protection locked="0"/>
    </xf>
    <xf numFmtId="168" fontId="7" fillId="5" borderId="19" xfId="29" applyNumberFormat="1" applyFont="1" applyBorder="1" applyAlignment="1" applyProtection="1">
      <alignment vertical="top"/>
      <protection locked="0"/>
    </xf>
    <xf numFmtId="3" fontId="7" fillId="5" borderId="20" xfId="29" applyNumberFormat="1" applyFont="1" applyBorder="1" applyAlignment="1" applyProtection="1">
      <alignment vertical="top"/>
      <protection locked="0"/>
    </xf>
    <xf numFmtId="168" fontId="7" fillId="5" borderId="21" xfId="29" applyNumberFormat="1" applyFont="1" applyBorder="1" applyAlignment="1" applyProtection="1">
      <alignment vertical="top"/>
      <protection locked="0"/>
    </xf>
    <xf numFmtId="0" fontId="5" fillId="0" borderId="0" xfId="22" applyFont="1" applyFill="1" applyBorder="1" applyAlignment="1">
      <alignment vertical="top"/>
      <protection/>
    </xf>
    <xf numFmtId="0" fontId="5" fillId="0" borderId="0" xfId="22" applyFont="1" applyBorder="1" applyAlignment="1">
      <alignment vertical="top"/>
      <protection/>
    </xf>
    <xf numFmtId="0" fontId="8" fillId="2" borderId="49" xfId="25" applyFont="1" applyBorder="1" applyAlignment="1" applyProtection="1" quotePrefix="1">
      <alignment vertical="top"/>
      <protection locked="0"/>
    </xf>
    <xf numFmtId="3" fontId="8" fillId="2" borderId="18" xfId="24" applyNumberFormat="1" applyFont="1" applyBorder="1" applyAlignment="1" applyProtection="1">
      <alignment vertical="top"/>
      <protection locked="0"/>
    </xf>
    <xf numFmtId="3" fontId="8" fillId="2" borderId="1" xfId="24" applyNumberFormat="1" applyFont="1" applyBorder="1" applyAlignment="1" applyProtection="1">
      <alignment vertical="top"/>
      <protection locked="0"/>
    </xf>
    <xf numFmtId="3" fontId="8" fillId="2" borderId="20" xfId="24" applyNumberFormat="1" applyFont="1" applyBorder="1" applyAlignment="1" applyProtection="1">
      <alignment vertical="top"/>
      <protection locked="0"/>
    </xf>
    <xf numFmtId="0" fontId="4" fillId="7" borderId="3" xfId="3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" fillId="2" borderId="55" xfId="28" applyFont="1" applyFill="1" applyBorder="1" applyAlignment="1" applyProtection="1">
      <alignment horizontal="left" vertical="top" wrapText="1"/>
      <protection locked="0"/>
    </xf>
    <xf numFmtId="0" fontId="4" fillId="2" borderId="56" xfId="28" applyFont="1" applyFill="1" applyBorder="1" applyAlignment="1" applyProtection="1">
      <alignment horizontal="left" vertical="top" wrapText="1"/>
      <protection locked="0"/>
    </xf>
    <xf numFmtId="0" fontId="4" fillId="2" borderId="57" xfId="28" applyFont="1" applyFill="1" applyBorder="1" applyAlignment="1" applyProtection="1">
      <alignment horizontal="left" vertical="top" wrapText="1"/>
      <protection locked="0"/>
    </xf>
    <xf numFmtId="0" fontId="4" fillId="2" borderId="55" xfId="28" applyFont="1" applyFill="1" applyBorder="1" applyAlignment="1" applyProtection="1" quotePrefix="1">
      <alignment horizontal="left" vertical="top" wrapText="1"/>
      <protection locked="0"/>
    </xf>
    <xf numFmtId="0" fontId="4" fillId="2" borderId="56" xfId="28" applyFont="1" applyFill="1" applyBorder="1" applyAlignment="1" applyProtection="1" quotePrefix="1">
      <alignment horizontal="left" vertical="top" wrapText="1"/>
      <protection locked="0"/>
    </xf>
    <xf numFmtId="0" fontId="4" fillId="2" borderId="57" xfId="28" applyFont="1" applyFill="1" applyBorder="1" applyAlignment="1" applyProtection="1" quotePrefix="1">
      <alignment horizontal="left" vertical="top" wrapText="1"/>
      <protection locked="0"/>
    </xf>
    <xf numFmtId="0" fontId="4" fillId="2" borderId="58" xfId="28" applyFont="1" applyFill="1" applyBorder="1" applyAlignment="1" applyProtection="1">
      <alignment vertical="top" wrapText="1"/>
      <protection locked="0"/>
    </xf>
    <xf numFmtId="0" fontId="4" fillId="2" borderId="46" xfId="28" applyFont="1" applyFill="1" applyBorder="1" applyAlignment="1" applyProtection="1">
      <alignment horizontal="left" vertical="top" wrapText="1"/>
      <protection locked="0"/>
    </xf>
    <xf numFmtId="0" fontId="4" fillId="2" borderId="58" xfId="28" applyFont="1" applyFill="1" applyBorder="1" applyAlignment="1" applyProtection="1">
      <alignment horizontal="left" vertical="top" wrapText="1"/>
      <protection locked="0"/>
    </xf>
    <xf numFmtId="0" fontId="4" fillId="2" borderId="58" xfId="28" applyFont="1" applyFill="1" applyBorder="1" applyAlignment="1" applyProtection="1" quotePrefix="1">
      <alignment vertical="top" wrapText="1"/>
      <protection locked="0"/>
    </xf>
    <xf numFmtId="0" fontId="4" fillId="2" borderId="58" xfId="28" applyFont="1" applyFill="1" applyBorder="1" applyAlignment="1" applyProtection="1" quotePrefix="1">
      <alignment horizontal="left" vertical="top" wrapText="1"/>
      <protection locked="0"/>
    </xf>
    <xf numFmtId="0" fontId="4" fillId="2" borderId="46" xfId="28" applyFont="1" applyFill="1" applyBorder="1" applyAlignment="1" applyProtection="1" quotePrefix="1">
      <alignment horizontal="left" vertical="top" wrapText="1"/>
      <protection locked="0"/>
    </xf>
    <xf numFmtId="0" fontId="4" fillId="2" borderId="46" xfId="28" applyFont="1" applyFill="1" applyBorder="1" applyAlignment="1" applyProtection="1">
      <alignment vertical="top" wrapText="1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 - 100%" xfId="21"/>
    <cellStyle name="Normal_Sheet1" xfId="22"/>
    <cellStyle name="Percent" xfId="23"/>
    <cellStyle name="SAPBEXaggData" xfId="24"/>
    <cellStyle name="SAPBEXaggItem" xfId="25"/>
    <cellStyle name="SAPBEXchaText" xfId="26"/>
    <cellStyle name="SAPBEXformats" xfId="27"/>
    <cellStyle name="SAPBEXHLevel0" xfId="28"/>
    <cellStyle name="SAPBEXstdData" xfId="29"/>
    <cellStyle name="SAPBEXstdItem" xfId="30"/>
    <cellStyle name="SAPBEXstdItemX" xfId="31"/>
    <cellStyle name="SAPBEXstdItemX_Sheet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85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 outlineLevelCol="1"/>
  <cols>
    <col min="1" max="1" width="31.8515625" style="168" customWidth="1"/>
    <col min="2" max="2" width="9.140625" style="143" customWidth="1"/>
    <col min="3" max="3" width="22.140625" style="143" customWidth="1"/>
    <col min="4" max="4" width="27.8515625" style="168" customWidth="1"/>
    <col min="5" max="5" width="8.28125" style="0" customWidth="1"/>
    <col min="6" max="6" width="9.8515625" style="0" customWidth="1"/>
    <col min="7" max="7" width="8.28125" style="0" bestFit="1" customWidth="1"/>
    <col min="8" max="8" width="14.421875" style="0" customWidth="1"/>
    <col min="9" max="9" width="8.57421875" style="0" customWidth="1"/>
    <col min="10" max="12" width="9.140625" style="0" hidden="1" customWidth="1" outlineLevel="1"/>
    <col min="13" max="13" width="8.7109375" style="0" customWidth="1" collapsed="1"/>
    <col min="14" max="16" width="0" style="0" hidden="1" customWidth="1" outlineLevel="1"/>
    <col min="17" max="17" width="8.7109375" style="0" customWidth="1" collapsed="1"/>
    <col min="18" max="19" width="0" style="0" hidden="1" customWidth="1" outlineLevel="1"/>
    <col min="20" max="20" width="10.8515625" style="0" hidden="1" customWidth="1" outlineLevel="1"/>
    <col min="21" max="21" width="9.00390625" style="0" customWidth="1" collapsed="1"/>
    <col min="22" max="24" width="0" style="0" hidden="1" customWidth="1" outlineLevel="1"/>
    <col min="25" max="25" width="9.140625" style="0" customWidth="1" collapsed="1"/>
  </cols>
  <sheetData>
    <row r="1" spans="1:143" ht="22.5">
      <c r="A1" s="144" t="s">
        <v>684</v>
      </c>
      <c r="B1" s="1" t="s">
        <v>0</v>
      </c>
      <c r="C1" s="1" t="s">
        <v>0</v>
      </c>
      <c r="D1" s="144"/>
      <c r="E1" s="204" t="s">
        <v>685</v>
      </c>
      <c r="F1" s="2"/>
      <c r="G1" s="2"/>
      <c r="H1" s="2"/>
      <c r="I1" s="3" t="s">
        <v>1</v>
      </c>
      <c r="J1" s="4" t="s">
        <v>0</v>
      </c>
      <c r="K1" s="4" t="s">
        <v>0</v>
      </c>
      <c r="L1" s="4" t="s">
        <v>0</v>
      </c>
      <c r="M1" s="5" t="s">
        <v>2</v>
      </c>
      <c r="N1" s="6"/>
      <c r="O1" s="6"/>
      <c r="P1" s="6"/>
      <c r="Q1" s="5" t="s">
        <v>3</v>
      </c>
      <c r="R1" s="6"/>
      <c r="S1" s="6"/>
      <c r="T1" s="6"/>
      <c r="U1" s="5" t="s">
        <v>4</v>
      </c>
      <c r="V1" s="6"/>
      <c r="W1" s="6"/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</row>
    <row r="2" spans="1:143" ht="33.75">
      <c r="A2" s="145" t="s">
        <v>9</v>
      </c>
      <c r="B2" s="10" t="s">
        <v>10</v>
      </c>
      <c r="C2" s="11" t="s">
        <v>722</v>
      </c>
      <c r="D2" s="146" t="s">
        <v>682</v>
      </c>
      <c r="E2" s="12" t="s">
        <v>5</v>
      </c>
      <c r="F2" s="13" t="s">
        <v>6</v>
      </c>
      <c r="G2" s="14" t="s">
        <v>683</v>
      </c>
      <c r="H2" s="15" t="s">
        <v>738</v>
      </c>
      <c r="I2" s="16" t="s">
        <v>5</v>
      </c>
      <c r="J2" s="13" t="s">
        <v>6</v>
      </c>
      <c r="K2" s="13" t="s">
        <v>7</v>
      </c>
      <c r="L2" s="15" t="s">
        <v>8</v>
      </c>
      <c r="M2" s="17" t="s">
        <v>5</v>
      </c>
      <c r="N2" s="12" t="s">
        <v>6</v>
      </c>
      <c r="O2" s="13" t="s">
        <v>7</v>
      </c>
      <c r="P2" s="15" t="s">
        <v>8</v>
      </c>
      <c r="Q2" s="16" t="s">
        <v>5</v>
      </c>
      <c r="R2" s="13" t="s">
        <v>6</v>
      </c>
      <c r="S2" s="13" t="s">
        <v>7</v>
      </c>
      <c r="T2" s="15" t="s">
        <v>8</v>
      </c>
      <c r="U2" s="16" t="s">
        <v>5</v>
      </c>
      <c r="V2" s="13" t="s">
        <v>6</v>
      </c>
      <c r="W2" s="13" t="s">
        <v>7</v>
      </c>
      <c r="X2" s="18" t="s">
        <v>8</v>
      </c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</row>
    <row r="3" spans="1:143" ht="22.5">
      <c r="A3" s="19" t="s">
        <v>686</v>
      </c>
      <c r="B3" s="169" t="s">
        <v>11</v>
      </c>
      <c r="C3" s="169" t="s">
        <v>12</v>
      </c>
      <c r="D3" s="147" t="s">
        <v>13</v>
      </c>
      <c r="E3" s="20">
        <v>99</v>
      </c>
      <c r="F3" s="21">
        <v>187</v>
      </c>
      <c r="G3" s="21">
        <v>327</v>
      </c>
      <c r="H3" s="22">
        <v>16697.2</v>
      </c>
      <c r="I3" s="23">
        <v>36</v>
      </c>
      <c r="J3" s="21">
        <v>52</v>
      </c>
      <c r="K3" s="21">
        <v>85</v>
      </c>
      <c r="L3" s="22">
        <v>4319.6</v>
      </c>
      <c r="M3" s="23">
        <v>38</v>
      </c>
      <c r="N3" s="20">
        <v>54</v>
      </c>
      <c r="O3" s="21">
        <v>99</v>
      </c>
      <c r="P3" s="22">
        <v>5143.55</v>
      </c>
      <c r="Q3" s="23">
        <v>28</v>
      </c>
      <c r="R3" s="21">
        <v>35</v>
      </c>
      <c r="S3" s="21">
        <v>71</v>
      </c>
      <c r="T3" s="22">
        <v>3654.45</v>
      </c>
      <c r="U3" s="23">
        <v>34</v>
      </c>
      <c r="V3" s="21">
        <v>46</v>
      </c>
      <c r="W3" s="21">
        <v>72</v>
      </c>
      <c r="X3" s="24">
        <v>3579.6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</row>
    <row r="4" spans="1:143" ht="22.5">
      <c r="A4" s="25" t="s">
        <v>686</v>
      </c>
      <c r="B4" s="169" t="s">
        <v>11</v>
      </c>
      <c r="C4" s="169" t="s">
        <v>12</v>
      </c>
      <c r="D4" s="148" t="s">
        <v>677</v>
      </c>
      <c r="E4" s="26">
        <v>99</v>
      </c>
      <c r="F4" s="27">
        <v>187</v>
      </c>
      <c r="G4" s="27">
        <v>327</v>
      </c>
      <c r="H4" s="28">
        <v>16697.2</v>
      </c>
      <c r="I4" s="29">
        <v>36</v>
      </c>
      <c r="J4" s="27">
        <v>52</v>
      </c>
      <c r="K4" s="27">
        <v>85</v>
      </c>
      <c r="L4" s="28">
        <v>4319.6</v>
      </c>
      <c r="M4" s="29">
        <v>38</v>
      </c>
      <c r="N4" s="26">
        <v>54</v>
      </c>
      <c r="O4" s="27">
        <v>99</v>
      </c>
      <c r="P4" s="28">
        <v>5143.55</v>
      </c>
      <c r="Q4" s="29">
        <v>28</v>
      </c>
      <c r="R4" s="27">
        <v>35</v>
      </c>
      <c r="S4" s="27">
        <v>71</v>
      </c>
      <c r="T4" s="28">
        <v>3654.45</v>
      </c>
      <c r="U4" s="29">
        <v>34</v>
      </c>
      <c r="V4" s="27">
        <v>46</v>
      </c>
      <c r="W4" s="27">
        <v>72</v>
      </c>
      <c r="X4" s="30">
        <v>3579.6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</row>
    <row r="5" spans="1:143" ht="13.5" thickBot="1">
      <c r="A5" s="214" t="s">
        <v>696</v>
      </c>
      <c r="B5" s="214"/>
      <c r="C5" s="214"/>
      <c r="D5" s="214"/>
      <c r="E5" s="31">
        <v>99</v>
      </c>
      <c r="F5" s="32">
        <v>187</v>
      </c>
      <c r="G5" s="32">
        <v>327</v>
      </c>
      <c r="H5" s="33">
        <v>16697.2</v>
      </c>
      <c r="I5" s="34">
        <v>36</v>
      </c>
      <c r="J5" s="32">
        <v>52</v>
      </c>
      <c r="K5" s="32">
        <v>85</v>
      </c>
      <c r="L5" s="33">
        <v>4319.6</v>
      </c>
      <c r="M5" s="34">
        <v>38</v>
      </c>
      <c r="N5" s="31">
        <v>54</v>
      </c>
      <c r="O5" s="32">
        <v>99</v>
      </c>
      <c r="P5" s="33">
        <v>5143.55</v>
      </c>
      <c r="Q5" s="34">
        <v>28</v>
      </c>
      <c r="R5" s="32">
        <v>35</v>
      </c>
      <c r="S5" s="32">
        <v>71</v>
      </c>
      <c r="T5" s="33">
        <v>3654.45</v>
      </c>
      <c r="U5" s="34">
        <v>34</v>
      </c>
      <c r="V5" s="32">
        <v>46</v>
      </c>
      <c r="W5" s="32">
        <v>72</v>
      </c>
      <c r="X5" s="35">
        <v>3579.6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</row>
    <row r="6" spans="1:143" ht="22.5">
      <c r="A6" s="36" t="s">
        <v>735</v>
      </c>
      <c r="B6" s="170" t="s">
        <v>14</v>
      </c>
      <c r="C6" s="170" t="s">
        <v>748</v>
      </c>
      <c r="D6" s="149" t="s">
        <v>15</v>
      </c>
      <c r="E6" s="37">
        <v>1</v>
      </c>
      <c r="F6" s="38">
        <v>1</v>
      </c>
      <c r="G6" s="38">
        <v>1</v>
      </c>
      <c r="H6" s="39">
        <v>11.1</v>
      </c>
      <c r="I6" s="40"/>
      <c r="J6" s="38"/>
      <c r="K6" s="38"/>
      <c r="L6" s="39"/>
      <c r="M6" s="40"/>
      <c r="N6" s="37"/>
      <c r="O6" s="38"/>
      <c r="P6" s="39"/>
      <c r="Q6" s="40">
        <v>1</v>
      </c>
      <c r="R6" s="38">
        <v>1</v>
      </c>
      <c r="S6" s="38">
        <v>1</v>
      </c>
      <c r="T6" s="39">
        <v>11.1</v>
      </c>
      <c r="U6" s="40"/>
      <c r="V6" s="41"/>
      <c r="W6" s="41"/>
      <c r="X6" s="42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</row>
    <row r="7" spans="1:143" ht="22.5">
      <c r="A7" s="19" t="s">
        <v>735</v>
      </c>
      <c r="B7" s="126" t="s">
        <v>14</v>
      </c>
      <c r="C7" s="127" t="s">
        <v>748</v>
      </c>
      <c r="D7" s="150" t="s">
        <v>16</v>
      </c>
      <c r="E7" s="43">
        <v>26</v>
      </c>
      <c r="F7" s="44">
        <v>64</v>
      </c>
      <c r="G7" s="44">
        <v>126</v>
      </c>
      <c r="H7" s="45">
        <v>6519.9</v>
      </c>
      <c r="I7" s="46">
        <v>14</v>
      </c>
      <c r="J7" s="44">
        <v>18</v>
      </c>
      <c r="K7" s="44">
        <v>35</v>
      </c>
      <c r="L7" s="45">
        <v>1813.5</v>
      </c>
      <c r="M7" s="46">
        <v>14</v>
      </c>
      <c r="N7" s="43">
        <v>20</v>
      </c>
      <c r="O7" s="44">
        <v>43</v>
      </c>
      <c r="P7" s="45">
        <v>2270.3</v>
      </c>
      <c r="Q7" s="46">
        <v>9</v>
      </c>
      <c r="R7" s="44">
        <v>13</v>
      </c>
      <c r="S7" s="44">
        <v>24</v>
      </c>
      <c r="T7" s="45">
        <v>1210.4</v>
      </c>
      <c r="U7" s="46">
        <v>11</v>
      </c>
      <c r="V7" s="47">
        <v>13</v>
      </c>
      <c r="W7" s="47">
        <v>24</v>
      </c>
      <c r="X7" s="48">
        <v>1225.7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</row>
    <row r="8" spans="1:143" ht="22.5">
      <c r="A8" s="19" t="s">
        <v>735</v>
      </c>
      <c r="B8" s="126" t="s">
        <v>14</v>
      </c>
      <c r="C8" s="127" t="s">
        <v>748</v>
      </c>
      <c r="D8" s="150" t="s">
        <v>17</v>
      </c>
      <c r="E8" s="43">
        <v>2</v>
      </c>
      <c r="F8" s="44">
        <v>2</v>
      </c>
      <c r="G8" s="44">
        <v>4</v>
      </c>
      <c r="H8" s="45">
        <v>175.6</v>
      </c>
      <c r="I8" s="46"/>
      <c r="J8" s="44"/>
      <c r="K8" s="44"/>
      <c r="L8" s="45"/>
      <c r="M8" s="46">
        <v>1</v>
      </c>
      <c r="N8" s="43">
        <v>1</v>
      </c>
      <c r="O8" s="44">
        <v>3</v>
      </c>
      <c r="P8" s="45">
        <v>141.7</v>
      </c>
      <c r="Q8" s="46">
        <v>1</v>
      </c>
      <c r="R8" s="44">
        <v>1</v>
      </c>
      <c r="S8" s="44">
        <v>1</v>
      </c>
      <c r="T8" s="45">
        <v>33.9</v>
      </c>
      <c r="U8" s="46"/>
      <c r="V8" s="47"/>
      <c r="W8" s="47"/>
      <c r="X8" s="4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</row>
    <row r="9" spans="1:143" ht="22.5">
      <c r="A9" s="19" t="s">
        <v>735</v>
      </c>
      <c r="B9" s="126" t="s">
        <v>14</v>
      </c>
      <c r="C9" s="127" t="s">
        <v>748</v>
      </c>
      <c r="D9" s="151" t="s">
        <v>677</v>
      </c>
      <c r="E9" s="26">
        <v>29</v>
      </c>
      <c r="F9" s="27">
        <f>SUM(F6:F8)</f>
        <v>67</v>
      </c>
      <c r="G9" s="27">
        <f>SUM(G6:G8)</f>
        <v>131</v>
      </c>
      <c r="H9" s="27">
        <f>SUM(H6:H8)</f>
        <v>6706.6</v>
      </c>
      <c r="I9" s="29">
        <v>14</v>
      </c>
      <c r="J9" s="27">
        <f>SUM(J6:J8)</f>
        <v>18</v>
      </c>
      <c r="K9" s="27">
        <f>SUM(K6:K8)</f>
        <v>35</v>
      </c>
      <c r="L9" s="27">
        <f>SUM(L6:L8)</f>
        <v>1813.5</v>
      </c>
      <c r="M9" s="29">
        <v>15</v>
      </c>
      <c r="N9" s="27">
        <f>SUM(N6:N8)</f>
        <v>21</v>
      </c>
      <c r="O9" s="27">
        <f>SUM(O6:O8)</f>
        <v>46</v>
      </c>
      <c r="P9" s="27">
        <f>SUM(P6:P8)</f>
        <v>2412</v>
      </c>
      <c r="Q9" s="29">
        <v>11</v>
      </c>
      <c r="R9" s="27">
        <f>SUM(R6:R8)</f>
        <v>15</v>
      </c>
      <c r="S9" s="27">
        <f>SUM(S6:S8)</f>
        <v>26</v>
      </c>
      <c r="T9" s="27">
        <f>SUM(T6:T8)</f>
        <v>1255.4</v>
      </c>
      <c r="U9" s="29">
        <v>11</v>
      </c>
      <c r="V9" s="27">
        <f>SUM(V6:V8)</f>
        <v>13</v>
      </c>
      <c r="W9" s="27">
        <f>SUM(W6:W8)</f>
        <v>24</v>
      </c>
      <c r="X9" s="27">
        <f>SUM(X6:X8)</f>
        <v>1225.7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</row>
    <row r="10" spans="1:143" ht="22.5">
      <c r="A10" s="19" t="s">
        <v>735</v>
      </c>
      <c r="B10" s="171" t="s">
        <v>18</v>
      </c>
      <c r="C10" s="127" t="s">
        <v>19</v>
      </c>
      <c r="D10" s="152" t="s">
        <v>20</v>
      </c>
      <c r="E10" s="43">
        <v>160</v>
      </c>
      <c r="F10" s="44">
        <v>517</v>
      </c>
      <c r="G10" s="44">
        <v>928</v>
      </c>
      <c r="H10" s="45">
        <v>2071723.3</v>
      </c>
      <c r="I10" s="46">
        <v>60</v>
      </c>
      <c r="J10" s="44">
        <v>122</v>
      </c>
      <c r="K10" s="44">
        <v>196</v>
      </c>
      <c r="L10" s="45">
        <v>436562.8</v>
      </c>
      <c r="M10" s="46">
        <v>61</v>
      </c>
      <c r="N10" s="43">
        <v>110</v>
      </c>
      <c r="O10" s="44">
        <v>200</v>
      </c>
      <c r="P10" s="45">
        <v>446691</v>
      </c>
      <c r="Q10" s="46">
        <v>66</v>
      </c>
      <c r="R10" s="44">
        <v>123</v>
      </c>
      <c r="S10" s="44">
        <v>235</v>
      </c>
      <c r="T10" s="45">
        <v>525043.5</v>
      </c>
      <c r="U10" s="46">
        <v>80</v>
      </c>
      <c r="V10" s="47">
        <v>162</v>
      </c>
      <c r="W10" s="47">
        <v>297</v>
      </c>
      <c r="X10" s="48">
        <v>663426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</row>
    <row r="11" spans="1:143" ht="12.75">
      <c r="A11" s="19" t="s">
        <v>735</v>
      </c>
      <c r="B11" s="127" t="s">
        <v>18</v>
      </c>
      <c r="C11" s="127" t="s">
        <v>19</v>
      </c>
      <c r="D11" s="153" t="s">
        <v>21</v>
      </c>
      <c r="E11" s="43">
        <v>15</v>
      </c>
      <c r="F11" s="44">
        <v>31</v>
      </c>
      <c r="G11" s="44">
        <v>45</v>
      </c>
      <c r="H11" s="45">
        <v>54692</v>
      </c>
      <c r="I11" s="46">
        <v>4</v>
      </c>
      <c r="J11" s="44">
        <v>8</v>
      </c>
      <c r="K11" s="44">
        <v>8</v>
      </c>
      <c r="L11" s="45">
        <v>9301.4</v>
      </c>
      <c r="M11" s="46">
        <v>10</v>
      </c>
      <c r="N11" s="43">
        <v>19</v>
      </c>
      <c r="O11" s="44">
        <v>28</v>
      </c>
      <c r="P11" s="45">
        <v>34191.1</v>
      </c>
      <c r="Q11" s="46">
        <v>4</v>
      </c>
      <c r="R11" s="44">
        <v>4</v>
      </c>
      <c r="S11" s="44">
        <v>9</v>
      </c>
      <c r="T11" s="45">
        <v>11199.5</v>
      </c>
      <c r="U11" s="46"/>
      <c r="V11" s="47"/>
      <c r="W11" s="47"/>
      <c r="X11" s="4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</row>
    <row r="12" spans="1:143" ht="12.75">
      <c r="A12" s="19" t="s">
        <v>735</v>
      </c>
      <c r="B12" s="127" t="s">
        <v>18</v>
      </c>
      <c r="C12" s="127" t="s">
        <v>19</v>
      </c>
      <c r="D12" s="148" t="s">
        <v>677</v>
      </c>
      <c r="E12" s="26">
        <v>168</v>
      </c>
      <c r="F12" s="27">
        <f>SUM(F10:F11)</f>
        <v>548</v>
      </c>
      <c r="G12" s="27">
        <f>SUM(G10:G11)</f>
        <v>973</v>
      </c>
      <c r="H12" s="27">
        <f>SUM(H10:H11)</f>
        <v>2126415.3</v>
      </c>
      <c r="I12" s="29">
        <v>64</v>
      </c>
      <c r="J12" s="27">
        <f>SUM(J10:J11)</f>
        <v>130</v>
      </c>
      <c r="K12" s="27">
        <f>SUM(K10:K11)</f>
        <v>204</v>
      </c>
      <c r="L12" s="27">
        <f>SUM(L10:L11)</f>
        <v>445864.2</v>
      </c>
      <c r="M12" s="29">
        <v>68</v>
      </c>
      <c r="N12" s="27">
        <f>SUM(N10:N11)</f>
        <v>129</v>
      </c>
      <c r="O12" s="27">
        <f>SUM(O10:O11)</f>
        <v>228</v>
      </c>
      <c r="P12" s="27">
        <f>SUM(P10:P11)</f>
        <v>480882.1</v>
      </c>
      <c r="Q12" s="29">
        <v>69</v>
      </c>
      <c r="R12" s="27">
        <f>SUM(R10:R11)</f>
        <v>127</v>
      </c>
      <c r="S12" s="27">
        <f>SUM(S10:S11)</f>
        <v>244</v>
      </c>
      <c r="T12" s="27">
        <f>SUM(T10:T11)</f>
        <v>536243</v>
      </c>
      <c r="U12" s="29">
        <v>80</v>
      </c>
      <c r="V12" s="27">
        <f>SUM(V10:V11)</f>
        <v>162</v>
      </c>
      <c r="W12" s="27">
        <f>SUM(W10:W11)</f>
        <v>297</v>
      </c>
      <c r="X12" s="27">
        <f>SUM(X10:X11)</f>
        <v>663426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1:143" ht="13.5" thickBot="1">
      <c r="A13" s="214" t="s">
        <v>697</v>
      </c>
      <c r="B13" s="214"/>
      <c r="C13" s="214"/>
      <c r="D13" s="214"/>
      <c r="E13" s="49">
        <v>186</v>
      </c>
      <c r="F13" s="50">
        <f>F12+F9</f>
        <v>615</v>
      </c>
      <c r="G13" s="50">
        <f>G12+G9</f>
        <v>1104</v>
      </c>
      <c r="H13" s="50">
        <f>H12+H9</f>
        <v>2133121.9</v>
      </c>
      <c r="I13" s="52">
        <v>76</v>
      </c>
      <c r="J13" s="50">
        <f>J12+J9</f>
        <v>148</v>
      </c>
      <c r="K13" s="50">
        <f>K12+K9</f>
        <v>239</v>
      </c>
      <c r="L13" s="50">
        <f>L12+L9</f>
        <v>447677.7</v>
      </c>
      <c r="M13" s="52">
        <v>79</v>
      </c>
      <c r="N13" s="50">
        <f>N12+N9</f>
        <v>150</v>
      </c>
      <c r="O13" s="50">
        <f>O12+O9</f>
        <v>274</v>
      </c>
      <c r="P13" s="50">
        <f>P12+P9</f>
        <v>483294.1</v>
      </c>
      <c r="Q13" s="52">
        <v>78</v>
      </c>
      <c r="R13" s="50">
        <f>R12+R9</f>
        <v>142</v>
      </c>
      <c r="S13" s="50">
        <f>S12+S9</f>
        <v>270</v>
      </c>
      <c r="T13" s="50">
        <f>T12+T9</f>
        <v>537498.4</v>
      </c>
      <c r="U13" s="52">
        <v>83</v>
      </c>
      <c r="V13" s="50">
        <f>V12+V9</f>
        <v>175</v>
      </c>
      <c r="W13" s="50">
        <f>W12+W9</f>
        <v>321</v>
      </c>
      <c r="X13" s="50">
        <f>X12+X9</f>
        <v>664651.7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1:143" ht="22.5">
      <c r="A14" s="154" t="s">
        <v>22</v>
      </c>
      <c r="B14" s="169" t="s">
        <v>23</v>
      </c>
      <c r="C14" s="169" t="s">
        <v>24</v>
      </c>
      <c r="D14" s="147" t="s">
        <v>25</v>
      </c>
      <c r="E14" s="20">
        <v>16</v>
      </c>
      <c r="F14" s="21">
        <v>17</v>
      </c>
      <c r="G14" s="21">
        <v>62</v>
      </c>
      <c r="H14" s="22">
        <v>1686.4</v>
      </c>
      <c r="I14" s="23">
        <v>6</v>
      </c>
      <c r="J14" s="21">
        <v>6</v>
      </c>
      <c r="K14" s="21">
        <v>23</v>
      </c>
      <c r="L14" s="22">
        <v>637.8</v>
      </c>
      <c r="M14" s="23">
        <v>3</v>
      </c>
      <c r="N14" s="20">
        <v>3</v>
      </c>
      <c r="O14" s="21">
        <v>12</v>
      </c>
      <c r="P14" s="22">
        <v>303.2</v>
      </c>
      <c r="Q14" s="23">
        <v>3</v>
      </c>
      <c r="R14" s="21">
        <v>4</v>
      </c>
      <c r="S14" s="21">
        <v>11</v>
      </c>
      <c r="T14" s="22">
        <v>287.8</v>
      </c>
      <c r="U14" s="23">
        <v>4</v>
      </c>
      <c r="V14" s="21">
        <v>4</v>
      </c>
      <c r="W14" s="21">
        <v>16</v>
      </c>
      <c r="X14" s="24">
        <v>457.6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1:143" ht="12.75">
      <c r="A15" s="155" t="s">
        <v>22</v>
      </c>
      <c r="B15" s="169" t="s">
        <v>23</v>
      </c>
      <c r="C15" s="169" t="s">
        <v>24</v>
      </c>
      <c r="D15" s="156" t="s">
        <v>26</v>
      </c>
      <c r="E15" s="54">
        <v>3</v>
      </c>
      <c r="F15" s="55">
        <v>3</v>
      </c>
      <c r="G15" s="55">
        <v>8</v>
      </c>
      <c r="H15" s="56">
        <v>207.2</v>
      </c>
      <c r="I15" s="57">
        <v>1</v>
      </c>
      <c r="J15" s="55">
        <v>1</v>
      </c>
      <c r="K15" s="55">
        <v>2</v>
      </c>
      <c r="L15" s="56">
        <v>47.2</v>
      </c>
      <c r="M15" s="57">
        <v>2</v>
      </c>
      <c r="N15" s="54">
        <v>2</v>
      </c>
      <c r="O15" s="55">
        <v>6</v>
      </c>
      <c r="P15" s="56">
        <v>160</v>
      </c>
      <c r="Q15" s="57"/>
      <c r="R15" s="55"/>
      <c r="S15" s="55"/>
      <c r="T15" s="56"/>
      <c r="U15" s="57"/>
      <c r="V15" s="55"/>
      <c r="W15" s="55"/>
      <c r="X15" s="5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1:143" ht="12.75">
      <c r="A16" s="155" t="s">
        <v>22</v>
      </c>
      <c r="B16" s="169" t="s">
        <v>23</v>
      </c>
      <c r="C16" s="169" t="s">
        <v>24</v>
      </c>
      <c r="D16" s="148" t="s">
        <v>677</v>
      </c>
      <c r="E16" s="26">
        <v>19</v>
      </c>
      <c r="F16" s="27">
        <f>SUM(F14:F15)</f>
        <v>20</v>
      </c>
      <c r="G16" s="27">
        <f>SUM(G14:G15)</f>
        <v>70</v>
      </c>
      <c r="H16" s="27">
        <f>SUM(H14:H15)</f>
        <v>1893.6000000000001</v>
      </c>
      <c r="I16" s="29">
        <v>7</v>
      </c>
      <c r="J16" s="27">
        <f>SUM(J14:J15)</f>
        <v>7</v>
      </c>
      <c r="K16" s="27">
        <f>SUM(K14:K15)</f>
        <v>25</v>
      </c>
      <c r="L16" s="27">
        <f>SUM(L14:L15)</f>
        <v>685</v>
      </c>
      <c r="M16" s="29">
        <v>5</v>
      </c>
      <c r="N16" s="27">
        <f>SUM(N14:N15)</f>
        <v>5</v>
      </c>
      <c r="O16" s="27">
        <f>SUM(O14:O15)</f>
        <v>18</v>
      </c>
      <c r="P16" s="27">
        <f>SUM(P14:P15)</f>
        <v>463.2</v>
      </c>
      <c r="Q16" s="29">
        <v>3</v>
      </c>
      <c r="R16" s="27">
        <f>SUM(R14:R15)</f>
        <v>4</v>
      </c>
      <c r="S16" s="27">
        <f>SUM(S14:S15)</f>
        <v>11</v>
      </c>
      <c r="T16" s="27">
        <f>SUM(T14:T15)</f>
        <v>287.8</v>
      </c>
      <c r="U16" s="29">
        <v>4</v>
      </c>
      <c r="V16" s="27">
        <f>SUM(V14:V15)</f>
        <v>4</v>
      </c>
      <c r="W16" s="27">
        <f>SUM(W14:W15)</f>
        <v>16</v>
      </c>
      <c r="X16" s="27">
        <f>SUM(X14:X15)</f>
        <v>457.6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1:143" ht="22.5">
      <c r="A17" s="155" t="s">
        <v>22</v>
      </c>
      <c r="B17" s="172" t="s">
        <v>27</v>
      </c>
      <c r="C17" s="172" t="s">
        <v>28</v>
      </c>
      <c r="D17" s="156" t="s">
        <v>29</v>
      </c>
      <c r="E17" s="54">
        <v>117</v>
      </c>
      <c r="F17" s="55">
        <v>118</v>
      </c>
      <c r="G17" s="55">
        <v>357</v>
      </c>
      <c r="H17" s="56">
        <v>15174.65</v>
      </c>
      <c r="I17" s="57">
        <v>34</v>
      </c>
      <c r="J17" s="55">
        <v>34</v>
      </c>
      <c r="K17" s="55">
        <v>102</v>
      </c>
      <c r="L17" s="56">
        <v>4337.9</v>
      </c>
      <c r="M17" s="57">
        <v>26</v>
      </c>
      <c r="N17" s="54">
        <v>26</v>
      </c>
      <c r="O17" s="55">
        <v>73</v>
      </c>
      <c r="P17" s="56">
        <v>3074.95</v>
      </c>
      <c r="Q17" s="57">
        <v>28</v>
      </c>
      <c r="R17" s="55">
        <v>29</v>
      </c>
      <c r="S17" s="55">
        <v>89</v>
      </c>
      <c r="T17" s="56">
        <v>3780.5</v>
      </c>
      <c r="U17" s="57">
        <v>29</v>
      </c>
      <c r="V17" s="55">
        <v>29</v>
      </c>
      <c r="W17" s="55">
        <v>93</v>
      </c>
      <c r="X17" s="58">
        <v>3981.3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1:143" ht="12.75">
      <c r="A18" s="155" t="s">
        <v>22</v>
      </c>
      <c r="B18" s="172" t="s">
        <v>27</v>
      </c>
      <c r="C18" s="172" t="s">
        <v>28</v>
      </c>
      <c r="D18" s="148" t="s">
        <v>677</v>
      </c>
      <c r="E18" s="26">
        <v>117</v>
      </c>
      <c r="F18" s="27">
        <v>118</v>
      </c>
      <c r="G18" s="27">
        <v>357</v>
      </c>
      <c r="H18" s="28">
        <v>15174.65</v>
      </c>
      <c r="I18" s="29">
        <v>34</v>
      </c>
      <c r="J18" s="27">
        <v>34</v>
      </c>
      <c r="K18" s="27">
        <v>102</v>
      </c>
      <c r="L18" s="28">
        <v>4337.9</v>
      </c>
      <c r="M18" s="29">
        <v>26</v>
      </c>
      <c r="N18" s="26">
        <v>26</v>
      </c>
      <c r="O18" s="27">
        <v>73</v>
      </c>
      <c r="P18" s="28">
        <v>3074.95</v>
      </c>
      <c r="Q18" s="29">
        <v>28</v>
      </c>
      <c r="R18" s="27">
        <v>29</v>
      </c>
      <c r="S18" s="27">
        <v>89</v>
      </c>
      <c r="T18" s="28">
        <v>3780.5</v>
      </c>
      <c r="U18" s="29">
        <v>29</v>
      </c>
      <c r="V18" s="27">
        <v>29</v>
      </c>
      <c r="W18" s="27">
        <v>93</v>
      </c>
      <c r="X18" s="30">
        <v>3981.3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1:143" ht="22.5">
      <c r="A19" s="155" t="s">
        <v>22</v>
      </c>
      <c r="B19" s="172" t="s">
        <v>30</v>
      </c>
      <c r="C19" s="172" t="s">
        <v>31</v>
      </c>
      <c r="D19" s="156" t="s">
        <v>32</v>
      </c>
      <c r="E19" s="54">
        <v>9</v>
      </c>
      <c r="F19" s="55">
        <v>9</v>
      </c>
      <c r="G19" s="55">
        <v>60</v>
      </c>
      <c r="H19" s="56">
        <v>5713.2</v>
      </c>
      <c r="I19" s="57">
        <v>2</v>
      </c>
      <c r="J19" s="55">
        <v>2</v>
      </c>
      <c r="K19" s="55">
        <v>15</v>
      </c>
      <c r="L19" s="56">
        <v>1368.2</v>
      </c>
      <c r="M19" s="57">
        <v>2</v>
      </c>
      <c r="N19" s="54">
        <v>2</v>
      </c>
      <c r="O19" s="55">
        <v>17</v>
      </c>
      <c r="P19" s="56">
        <v>1654.9</v>
      </c>
      <c r="Q19" s="57"/>
      <c r="R19" s="55"/>
      <c r="S19" s="55"/>
      <c r="T19" s="56"/>
      <c r="U19" s="57">
        <v>5</v>
      </c>
      <c r="V19" s="55">
        <v>5</v>
      </c>
      <c r="W19" s="55">
        <v>28</v>
      </c>
      <c r="X19" s="58">
        <v>2690.1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1:143" ht="12.75">
      <c r="A20" s="155" t="s">
        <v>22</v>
      </c>
      <c r="B20" s="172" t="s">
        <v>30</v>
      </c>
      <c r="C20" s="172" t="s">
        <v>31</v>
      </c>
      <c r="D20" s="148" t="s">
        <v>677</v>
      </c>
      <c r="E20" s="26">
        <v>9</v>
      </c>
      <c r="F20" s="27">
        <v>9</v>
      </c>
      <c r="G20" s="27">
        <v>60</v>
      </c>
      <c r="H20" s="28">
        <v>5713.2</v>
      </c>
      <c r="I20" s="29">
        <v>2</v>
      </c>
      <c r="J20" s="27">
        <v>2</v>
      </c>
      <c r="K20" s="27">
        <v>15</v>
      </c>
      <c r="L20" s="28">
        <v>1368.2</v>
      </c>
      <c r="M20" s="29">
        <v>2</v>
      </c>
      <c r="N20" s="26">
        <v>2</v>
      </c>
      <c r="O20" s="27">
        <v>17</v>
      </c>
      <c r="P20" s="28">
        <v>1654.9</v>
      </c>
      <c r="Q20" s="29"/>
      <c r="R20" s="27"/>
      <c r="S20" s="27"/>
      <c r="T20" s="28"/>
      <c r="U20" s="29">
        <v>5</v>
      </c>
      <c r="V20" s="27">
        <v>5</v>
      </c>
      <c r="W20" s="27">
        <v>28</v>
      </c>
      <c r="X20" s="30">
        <v>2690.1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1:143" ht="13.5" thickBot="1">
      <c r="A21" s="217" t="s">
        <v>698</v>
      </c>
      <c r="B21" s="217"/>
      <c r="C21" s="217"/>
      <c r="D21" s="217"/>
      <c r="E21" s="49">
        <v>139</v>
      </c>
      <c r="F21" s="50">
        <f>F20+F18+F16</f>
        <v>147</v>
      </c>
      <c r="G21" s="50">
        <f>G20+G18+G16</f>
        <v>487</v>
      </c>
      <c r="H21" s="50">
        <f>H20+H18+H16</f>
        <v>22781.449999999997</v>
      </c>
      <c r="I21" s="52">
        <v>42</v>
      </c>
      <c r="J21" s="50">
        <f>J20+J18+J16</f>
        <v>43</v>
      </c>
      <c r="K21" s="50">
        <f>K20+K18+K16</f>
        <v>142</v>
      </c>
      <c r="L21" s="50">
        <f>L20+L18+L16</f>
        <v>6391.099999999999</v>
      </c>
      <c r="M21" s="52">
        <v>32</v>
      </c>
      <c r="N21" s="50">
        <f>N20+N18+N16</f>
        <v>33</v>
      </c>
      <c r="O21" s="50">
        <f>O20+O18+O16</f>
        <v>108</v>
      </c>
      <c r="P21" s="50">
        <f>P20+P18+P16</f>
        <v>5193.05</v>
      </c>
      <c r="Q21" s="52">
        <v>31</v>
      </c>
      <c r="R21" s="50">
        <f>R20+R18+R16</f>
        <v>33</v>
      </c>
      <c r="S21" s="50">
        <f>S20+S18+S16</f>
        <v>100</v>
      </c>
      <c r="T21" s="50">
        <f>T20+T18+T16</f>
        <v>4068.3</v>
      </c>
      <c r="U21" s="52">
        <v>38</v>
      </c>
      <c r="V21" s="50">
        <f>V20+V18+V16</f>
        <v>38</v>
      </c>
      <c r="W21" s="50">
        <f>W20+W18+W16</f>
        <v>137</v>
      </c>
      <c r="X21" s="50">
        <f>X20+X18+X16</f>
        <v>7129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1:143" ht="12.75">
      <c r="A22" s="157" t="s">
        <v>33</v>
      </c>
      <c r="B22" s="171" t="s">
        <v>34</v>
      </c>
      <c r="C22" s="171" t="s">
        <v>35</v>
      </c>
      <c r="D22" s="152" t="s">
        <v>36</v>
      </c>
      <c r="E22" s="59">
        <v>1209</v>
      </c>
      <c r="F22" s="60">
        <v>1580</v>
      </c>
      <c r="G22" s="60">
        <v>2557</v>
      </c>
      <c r="H22" s="61">
        <v>74548.3</v>
      </c>
      <c r="I22" s="62">
        <v>318</v>
      </c>
      <c r="J22" s="60">
        <v>364</v>
      </c>
      <c r="K22" s="60">
        <v>573</v>
      </c>
      <c r="L22" s="61">
        <v>16586.2</v>
      </c>
      <c r="M22" s="62">
        <v>345</v>
      </c>
      <c r="N22" s="59">
        <v>395</v>
      </c>
      <c r="O22" s="60">
        <v>663</v>
      </c>
      <c r="P22" s="61">
        <v>19702.7</v>
      </c>
      <c r="Q22" s="62">
        <v>346</v>
      </c>
      <c r="R22" s="60">
        <v>383</v>
      </c>
      <c r="S22" s="60">
        <v>621</v>
      </c>
      <c r="T22" s="61">
        <v>18118.3</v>
      </c>
      <c r="U22" s="62">
        <v>393</v>
      </c>
      <c r="V22" s="60">
        <v>438</v>
      </c>
      <c r="W22" s="60">
        <v>700</v>
      </c>
      <c r="X22" s="63">
        <v>20141.1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1:143" ht="12.75">
      <c r="A23" s="106" t="s">
        <v>33</v>
      </c>
      <c r="B23" s="171" t="s">
        <v>34</v>
      </c>
      <c r="C23" s="171" t="s">
        <v>35</v>
      </c>
      <c r="D23" s="153" t="s">
        <v>37</v>
      </c>
      <c r="E23" s="64">
        <v>232</v>
      </c>
      <c r="F23" s="47">
        <v>330</v>
      </c>
      <c r="G23" s="47">
        <v>2581</v>
      </c>
      <c r="H23" s="65">
        <v>77326.95</v>
      </c>
      <c r="I23" s="66">
        <v>58</v>
      </c>
      <c r="J23" s="47">
        <v>67</v>
      </c>
      <c r="K23" s="47">
        <v>503</v>
      </c>
      <c r="L23" s="65">
        <v>16298.35</v>
      </c>
      <c r="M23" s="66">
        <v>59</v>
      </c>
      <c r="N23" s="64">
        <v>74</v>
      </c>
      <c r="O23" s="47">
        <v>506</v>
      </c>
      <c r="P23" s="65">
        <v>15925.8</v>
      </c>
      <c r="Q23" s="66">
        <v>61</v>
      </c>
      <c r="R23" s="47">
        <v>78</v>
      </c>
      <c r="S23" s="47">
        <v>626</v>
      </c>
      <c r="T23" s="65">
        <v>18553.6</v>
      </c>
      <c r="U23" s="66">
        <v>84</v>
      </c>
      <c r="V23" s="47">
        <v>111</v>
      </c>
      <c r="W23" s="47">
        <v>946</v>
      </c>
      <c r="X23" s="48">
        <v>26549.2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1:143" ht="12.75">
      <c r="A24" s="106" t="s">
        <v>33</v>
      </c>
      <c r="B24" s="171" t="s">
        <v>34</v>
      </c>
      <c r="C24" s="171" t="s">
        <v>35</v>
      </c>
      <c r="D24" s="153" t="s">
        <v>38</v>
      </c>
      <c r="E24" s="64">
        <v>117</v>
      </c>
      <c r="F24" s="47">
        <v>164</v>
      </c>
      <c r="G24" s="47">
        <v>448</v>
      </c>
      <c r="H24" s="65">
        <v>20150.45</v>
      </c>
      <c r="I24" s="66">
        <v>38</v>
      </c>
      <c r="J24" s="47">
        <v>48</v>
      </c>
      <c r="K24" s="47">
        <v>120</v>
      </c>
      <c r="L24" s="65">
        <v>5343.5</v>
      </c>
      <c r="M24" s="66">
        <v>29</v>
      </c>
      <c r="N24" s="64">
        <v>34</v>
      </c>
      <c r="O24" s="47">
        <v>91</v>
      </c>
      <c r="P24" s="65">
        <v>4036.75</v>
      </c>
      <c r="Q24" s="66">
        <v>26</v>
      </c>
      <c r="R24" s="47">
        <v>36</v>
      </c>
      <c r="S24" s="47">
        <v>102</v>
      </c>
      <c r="T24" s="65">
        <v>4571.5</v>
      </c>
      <c r="U24" s="66">
        <v>34</v>
      </c>
      <c r="V24" s="47">
        <v>46</v>
      </c>
      <c r="W24" s="47">
        <v>136</v>
      </c>
      <c r="X24" s="48">
        <v>6198.7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1:143" ht="22.5">
      <c r="A25" s="106" t="s">
        <v>33</v>
      </c>
      <c r="B25" s="171" t="s">
        <v>34</v>
      </c>
      <c r="C25" s="171" t="s">
        <v>35</v>
      </c>
      <c r="D25" s="153" t="s">
        <v>39</v>
      </c>
      <c r="E25" s="64">
        <v>136</v>
      </c>
      <c r="F25" s="47">
        <v>158</v>
      </c>
      <c r="G25" s="47">
        <v>617</v>
      </c>
      <c r="H25" s="65">
        <v>7959.5</v>
      </c>
      <c r="I25" s="66">
        <v>45</v>
      </c>
      <c r="J25" s="47">
        <v>50</v>
      </c>
      <c r="K25" s="47">
        <v>193</v>
      </c>
      <c r="L25" s="65">
        <v>2522.5</v>
      </c>
      <c r="M25" s="66">
        <v>39</v>
      </c>
      <c r="N25" s="64">
        <v>43</v>
      </c>
      <c r="O25" s="47">
        <v>191</v>
      </c>
      <c r="P25" s="65">
        <v>2557</v>
      </c>
      <c r="Q25" s="66">
        <v>29</v>
      </c>
      <c r="R25" s="47">
        <v>31</v>
      </c>
      <c r="S25" s="47">
        <v>111</v>
      </c>
      <c r="T25" s="65">
        <v>1334.1</v>
      </c>
      <c r="U25" s="66">
        <v>33</v>
      </c>
      <c r="V25" s="47">
        <v>34</v>
      </c>
      <c r="W25" s="47">
        <v>123</v>
      </c>
      <c r="X25" s="48">
        <v>1545.9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1:143" ht="22.5">
      <c r="A26" s="106" t="s">
        <v>33</v>
      </c>
      <c r="B26" s="171" t="s">
        <v>34</v>
      </c>
      <c r="C26" s="171" t="s">
        <v>35</v>
      </c>
      <c r="D26" s="153" t="s">
        <v>40</v>
      </c>
      <c r="E26" s="64">
        <v>9</v>
      </c>
      <c r="F26" s="47">
        <v>9</v>
      </c>
      <c r="G26" s="47">
        <v>20</v>
      </c>
      <c r="H26" s="65">
        <v>711.6</v>
      </c>
      <c r="I26" s="66">
        <v>4</v>
      </c>
      <c r="J26" s="47">
        <v>4</v>
      </c>
      <c r="K26" s="47">
        <v>7</v>
      </c>
      <c r="L26" s="65">
        <v>253.75</v>
      </c>
      <c r="M26" s="66">
        <v>3</v>
      </c>
      <c r="N26" s="64">
        <v>3</v>
      </c>
      <c r="O26" s="47">
        <v>7</v>
      </c>
      <c r="P26" s="65">
        <v>238.75</v>
      </c>
      <c r="Q26" s="66">
        <v>2</v>
      </c>
      <c r="R26" s="47">
        <v>2</v>
      </c>
      <c r="S26" s="47">
        <v>6</v>
      </c>
      <c r="T26" s="65">
        <v>219.1</v>
      </c>
      <c r="U26" s="66"/>
      <c r="V26" s="47"/>
      <c r="W26" s="47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1:143" ht="22.5">
      <c r="A27" s="106" t="s">
        <v>33</v>
      </c>
      <c r="B27" s="171" t="s">
        <v>34</v>
      </c>
      <c r="C27" s="171" t="s">
        <v>35</v>
      </c>
      <c r="D27" s="153" t="s">
        <v>41</v>
      </c>
      <c r="E27" s="64">
        <v>6</v>
      </c>
      <c r="F27" s="47">
        <v>7</v>
      </c>
      <c r="G27" s="47">
        <v>23</v>
      </c>
      <c r="H27" s="65">
        <v>481.8</v>
      </c>
      <c r="I27" s="66"/>
      <c r="J27" s="47"/>
      <c r="K27" s="47"/>
      <c r="L27" s="65"/>
      <c r="M27" s="66"/>
      <c r="N27" s="64"/>
      <c r="O27" s="47"/>
      <c r="P27" s="65"/>
      <c r="Q27" s="66">
        <v>4</v>
      </c>
      <c r="R27" s="47">
        <v>4</v>
      </c>
      <c r="S27" s="47">
        <v>12</v>
      </c>
      <c r="T27" s="65">
        <v>251.4</v>
      </c>
      <c r="U27" s="66">
        <v>2</v>
      </c>
      <c r="V27" s="47">
        <v>3</v>
      </c>
      <c r="W27" s="47">
        <v>11</v>
      </c>
      <c r="X27" s="48">
        <v>230.4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1:143" ht="12.75">
      <c r="A28" s="106" t="s">
        <v>33</v>
      </c>
      <c r="B28" s="171" t="s">
        <v>34</v>
      </c>
      <c r="C28" s="171" t="s">
        <v>35</v>
      </c>
      <c r="D28" s="148" t="s">
        <v>677</v>
      </c>
      <c r="E28" s="26">
        <v>1531</v>
      </c>
      <c r="F28" s="27">
        <f>SUM(F22:F27)</f>
        <v>2248</v>
      </c>
      <c r="G28" s="27">
        <f>SUM(G22:G27)</f>
        <v>6246</v>
      </c>
      <c r="H28" s="27">
        <f>SUM(H22:H27)</f>
        <v>181178.6</v>
      </c>
      <c r="I28" s="29">
        <v>432</v>
      </c>
      <c r="J28" s="27">
        <f>SUM(J22:J27)</f>
        <v>533</v>
      </c>
      <c r="K28" s="27">
        <f>SUM(K22:K27)</f>
        <v>1396</v>
      </c>
      <c r="L28" s="27">
        <f>SUM(L22:L27)</f>
        <v>41004.3</v>
      </c>
      <c r="M28" s="29">
        <v>435</v>
      </c>
      <c r="N28" s="27">
        <f>SUM(N22:N27)</f>
        <v>549</v>
      </c>
      <c r="O28" s="27">
        <f>SUM(O22:O27)</f>
        <v>1458</v>
      </c>
      <c r="P28" s="27">
        <f>SUM(P22:P27)</f>
        <v>42461</v>
      </c>
      <c r="Q28" s="29">
        <v>439</v>
      </c>
      <c r="R28" s="27">
        <f>SUM(R22:R27)</f>
        <v>534</v>
      </c>
      <c r="S28" s="27">
        <f>SUM(S22:S27)</f>
        <v>1478</v>
      </c>
      <c r="T28" s="27">
        <f>SUM(T22:T27)</f>
        <v>43047.99999999999</v>
      </c>
      <c r="U28" s="29">
        <v>511</v>
      </c>
      <c r="V28" s="27">
        <f>SUM(V22:V27)</f>
        <v>632</v>
      </c>
      <c r="W28" s="27">
        <f>SUM(W22:W27)</f>
        <v>1916</v>
      </c>
      <c r="X28" s="27">
        <f>SUM(X22:X27)</f>
        <v>54665.3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1:143" ht="12.75">
      <c r="A29" s="106" t="s">
        <v>33</v>
      </c>
      <c r="B29" s="127" t="s">
        <v>42</v>
      </c>
      <c r="C29" s="127" t="s">
        <v>43</v>
      </c>
      <c r="D29" s="153" t="s">
        <v>44</v>
      </c>
      <c r="E29" s="64">
        <v>25</v>
      </c>
      <c r="F29" s="47">
        <v>35</v>
      </c>
      <c r="G29" s="47">
        <v>45</v>
      </c>
      <c r="H29" s="65">
        <v>47772.7</v>
      </c>
      <c r="I29" s="66"/>
      <c r="J29" s="47"/>
      <c r="K29" s="47"/>
      <c r="L29" s="65"/>
      <c r="M29" s="66"/>
      <c r="N29" s="64"/>
      <c r="O29" s="47"/>
      <c r="P29" s="65"/>
      <c r="Q29" s="66">
        <v>1</v>
      </c>
      <c r="R29" s="47">
        <v>1</v>
      </c>
      <c r="S29" s="47">
        <v>1</v>
      </c>
      <c r="T29" s="65">
        <v>1060.5</v>
      </c>
      <c r="U29" s="66">
        <v>25</v>
      </c>
      <c r="V29" s="47">
        <v>34</v>
      </c>
      <c r="W29" s="47">
        <v>44</v>
      </c>
      <c r="X29" s="48">
        <v>46712.2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1:143" ht="12.75">
      <c r="A30" s="106" t="s">
        <v>33</v>
      </c>
      <c r="B30" s="127" t="s">
        <v>42</v>
      </c>
      <c r="C30" s="127" t="s">
        <v>43</v>
      </c>
      <c r="D30" s="153" t="s">
        <v>45</v>
      </c>
      <c r="E30" s="64">
        <v>6</v>
      </c>
      <c r="F30" s="47">
        <v>7</v>
      </c>
      <c r="G30" s="47">
        <v>10</v>
      </c>
      <c r="H30" s="65">
        <v>9357.3</v>
      </c>
      <c r="I30" s="66"/>
      <c r="J30" s="47"/>
      <c r="K30" s="47"/>
      <c r="L30" s="65"/>
      <c r="M30" s="66"/>
      <c r="N30" s="64"/>
      <c r="O30" s="47"/>
      <c r="P30" s="65"/>
      <c r="Q30" s="66"/>
      <c r="R30" s="47"/>
      <c r="S30" s="47"/>
      <c r="T30" s="65"/>
      <c r="U30" s="66">
        <v>6</v>
      </c>
      <c r="V30" s="47">
        <v>7</v>
      </c>
      <c r="W30" s="47">
        <v>10</v>
      </c>
      <c r="X30" s="48">
        <v>9357.3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1:143" ht="12.75">
      <c r="A31" s="106" t="s">
        <v>33</v>
      </c>
      <c r="B31" s="127" t="s">
        <v>42</v>
      </c>
      <c r="C31" s="127" t="s">
        <v>43</v>
      </c>
      <c r="D31" s="148" t="s">
        <v>677</v>
      </c>
      <c r="E31" s="26">
        <v>28</v>
      </c>
      <c r="F31" s="27">
        <f>SUM(F29:F30)</f>
        <v>42</v>
      </c>
      <c r="G31" s="27">
        <f>SUM(G29:G30)</f>
        <v>55</v>
      </c>
      <c r="H31" s="27">
        <f>SUM(H29:H30)</f>
        <v>57130</v>
      </c>
      <c r="I31" s="29"/>
      <c r="J31" s="27"/>
      <c r="K31" s="27"/>
      <c r="L31" s="28"/>
      <c r="M31" s="29"/>
      <c r="N31" s="26"/>
      <c r="O31" s="27"/>
      <c r="P31" s="28"/>
      <c r="Q31" s="29">
        <v>1</v>
      </c>
      <c r="R31" s="27">
        <f>SUM(R29:R30)</f>
        <v>1</v>
      </c>
      <c r="S31" s="27">
        <f>SUM(S29:S30)</f>
        <v>1</v>
      </c>
      <c r="T31" s="27">
        <f>SUM(T29:T30)</f>
        <v>1060.5</v>
      </c>
      <c r="U31" s="29">
        <v>28</v>
      </c>
      <c r="V31" s="27">
        <f>SUM(V29:V30)</f>
        <v>41</v>
      </c>
      <c r="W31" s="27">
        <f>SUM(W29:W30)</f>
        <v>54</v>
      </c>
      <c r="X31" s="27">
        <f>SUM(X29:X30)</f>
        <v>56069.5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1:143" ht="12.75">
      <c r="A32" s="106" t="s">
        <v>33</v>
      </c>
      <c r="B32" s="127" t="s">
        <v>46</v>
      </c>
      <c r="C32" s="127" t="s">
        <v>47</v>
      </c>
      <c r="D32" s="153" t="s">
        <v>48</v>
      </c>
      <c r="E32" s="64">
        <v>760</v>
      </c>
      <c r="F32" s="47">
        <v>1379</v>
      </c>
      <c r="G32" s="47">
        <v>1900</v>
      </c>
      <c r="H32" s="65">
        <v>2334928.2</v>
      </c>
      <c r="I32" s="66">
        <v>253</v>
      </c>
      <c r="J32" s="47">
        <v>351</v>
      </c>
      <c r="K32" s="47">
        <v>460</v>
      </c>
      <c r="L32" s="65">
        <v>564911.15</v>
      </c>
      <c r="M32" s="66">
        <v>262</v>
      </c>
      <c r="N32" s="64">
        <v>392</v>
      </c>
      <c r="O32" s="47">
        <v>551</v>
      </c>
      <c r="P32" s="65">
        <v>677439</v>
      </c>
      <c r="Q32" s="66">
        <v>253</v>
      </c>
      <c r="R32" s="47">
        <v>354</v>
      </c>
      <c r="S32" s="47">
        <v>476</v>
      </c>
      <c r="T32" s="65">
        <v>584725.2</v>
      </c>
      <c r="U32" s="66">
        <v>205</v>
      </c>
      <c r="V32" s="47">
        <v>282</v>
      </c>
      <c r="W32" s="47">
        <v>413</v>
      </c>
      <c r="X32" s="48">
        <v>507852.85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1:143" ht="12.75">
      <c r="A33" s="106" t="s">
        <v>33</v>
      </c>
      <c r="B33" s="127" t="s">
        <v>46</v>
      </c>
      <c r="C33" s="127" t="s">
        <v>47</v>
      </c>
      <c r="D33" s="148" t="s">
        <v>677</v>
      </c>
      <c r="E33" s="26">
        <v>760</v>
      </c>
      <c r="F33" s="27">
        <v>1379</v>
      </c>
      <c r="G33" s="27">
        <v>1900</v>
      </c>
      <c r="H33" s="28">
        <v>2334928.2</v>
      </c>
      <c r="I33" s="29">
        <v>253</v>
      </c>
      <c r="J33" s="27">
        <v>351</v>
      </c>
      <c r="K33" s="27">
        <v>460</v>
      </c>
      <c r="L33" s="28">
        <v>564911.15</v>
      </c>
      <c r="M33" s="29">
        <v>262</v>
      </c>
      <c r="N33" s="26">
        <v>392</v>
      </c>
      <c r="O33" s="27">
        <v>551</v>
      </c>
      <c r="P33" s="28">
        <v>677439</v>
      </c>
      <c r="Q33" s="29">
        <v>253</v>
      </c>
      <c r="R33" s="27">
        <v>354</v>
      </c>
      <c r="S33" s="27">
        <v>476</v>
      </c>
      <c r="T33" s="28">
        <v>584725.2</v>
      </c>
      <c r="U33" s="29">
        <v>205</v>
      </c>
      <c r="V33" s="27">
        <v>282</v>
      </c>
      <c r="W33" s="27">
        <v>413</v>
      </c>
      <c r="X33" s="30">
        <v>507852.85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1:143" ht="22.5">
      <c r="A34" s="106" t="s">
        <v>33</v>
      </c>
      <c r="B34" s="127" t="s">
        <v>49</v>
      </c>
      <c r="C34" s="127" t="s">
        <v>749</v>
      </c>
      <c r="D34" s="153" t="s">
        <v>50</v>
      </c>
      <c r="E34" s="64">
        <v>3</v>
      </c>
      <c r="F34" s="47">
        <v>3</v>
      </c>
      <c r="G34" s="47">
        <v>14</v>
      </c>
      <c r="H34" s="65">
        <v>1626.1</v>
      </c>
      <c r="I34" s="66">
        <v>1</v>
      </c>
      <c r="J34" s="47">
        <v>1</v>
      </c>
      <c r="K34" s="47">
        <v>5</v>
      </c>
      <c r="L34" s="65">
        <v>585.5</v>
      </c>
      <c r="M34" s="66">
        <v>1</v>
      </c>
      <c r="N34" s="64">
        <v>1</v>
      </c>
      <c r="O34" s="47">
        <v>6</v>
      </c>
      <c r="P34" s="65">
        <v>697.6</v>
      </c>
      <c r="Q34" s="66"/>
      <c r="R34" s="47"/>
      <c r="S34" s="47"/>
      <c r="T34" s="65"/>
      <c r="U34" s="66">
        <v>1</v>
      </c>
      <c r="V34" s="47">
        <v>1</v>
      </c>
      <c r="W34" s="47">
        <v>3</v>
      </c>
      <c r="X34" s="48">
        <v>343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1:143" ht="22.5">
      <c r="A35" s="106" t="s">
        <v>33</v>
      </c>
      <c r="B35" s="127" t="s">
        <v>687</v>
      </c>
      <c r="C35" s="127" t="s">
        <v>749</v>
      </c>
      <c r="D35" s="153" t="s">
        <v>51</v>
      </c>
      <c r="E35" s="64">
        <v>1</v>
      </c>
      <c r="F35" s="47">
        <v>2</v>
      </c>
      <c r="G35" s="47">
        <v>4</v>
      </c>
      <c r="H35" s="65">
        <v>1660.4</v>
      </c>
      <c r="I35" s="66"/>
      <c r="J35" s="47"/>
      <c r="K35" s="47"/>
      <c r="L35" s="65"/>
      <c r="M35" s="66"/>
      <c r="N35" s="64"/>
      <c r="O35" s="47"/>
      <c r="P35" s="65"/>
      <c r="Q35" s="66"/>
      <c r="R35" s="47"/>
      <c r="S35" s="47"/>
      <c r="T35" s="65"/>
      <c r="U35" s="66">
        <v>1</v>
      </c>
      <c r="V35" s="47">
        <v>2</v>
      </c>
      <c r="W35" s="47">
        <v>4</v>
      </c>
      <c r="X35" s="48">
        <v>1660.4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1:143" ht="12.75">
      <c r="A36" s="106" t="s">
        <v>33</v>
      </c>
      <c r="B36" s="127" t="s">
        <v>688</v>
      </c>
      <c r="C36" s="127" t="s">
        <v>749</v>
      </c>
      <c r="D36" s="148" t="s">
        <v>677</v>
      </c>
      <c r="E36" s="26">
        <v>4</v>
      </c>
      <c r="F36" s="27">
        <f>SUM(F34:F35)</f>
        <v>5</v>
      </c>
      <c r="G36" s="27">
        <f>SUM(G34:G35)</f>
        <v>18</v>
      </c>
      <c r="H36" s="27">
        <f>SUM(H34:H35)</f>
        <v>3286.5</v>
      </c>
      <c r="I36" s="29">
        <v>1</v>
      </c>
      <c r="J36" s="27">
        <f>SUM(J34:J35)</f>
        <v>1</v>
      </c>
      <c r="K36" s="27">
        <f>SUM(K34:K35)</f>
        <v>5</v>
      </c>
      <c r="L36" s="27">
        <f>SUM(L34:L35)</f>
        <v>585.5</v>
      </c>
      <c r="M36" s="29">
        <v>1</v>
      </c>
      <c r="N36" s="26">
        <v>1</v>
      </c>
      <c r="O36" s="27">
        <v>6</v>
      </c>
      <c r="P36" s="28">
        <v>697.6</v>
      </c>
      <c r="Q36" s="29"/>
      <c r="R36" s="27"/>
      <c r="S36" s="27"/>
      <c r="T36" s="28"/>
      <c r="U36" s="29">
        <v>2</v>
      </c>
      <c r="V36" s="27">
        <f>SUM(V34:V35)</f>
        <v>3</v>
      </c>
      <c r="W36" s="27">
        <f>SUM(W34:W35)</f>
        <v>7</v>
      </c>
      <c r="X36" s="27">
        <f>SUM(X34:X35)</f>
        <v>2003.4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1:143" ht="22.5">
      <c r="A37" s="106" t="s">
        <v>33</v>
      </c>
      <c r="B37" s="127" t="s">
        <v>52</v>
      </c>
      <c r="C37" s="127" t="s">
        <v>53</v>
      </c>
      <c r="D37" s="153" t="s">
        <v>54</v>
      </c>
      <c r="E37" s="64">
        <v>3</v>
      </c>
      <c r="F37" s="47">
        <v>5</v>
      </c>
      <c r="G37" s="47">
        <v>70</v>
      </c>
      <c r="H37" s="65">
        <v>12882.4</v>
      </c>
      <c r="I37" s="66">
        <v>2</v>
      </c>
      <c r="J37" s="47">
        <v>3</v>
      </c>
      <c r="K37" s="47">
        <v>34</v>
      </c>
      <c r="L37" s="65">
        <v>6540.8</v>
      </c>
      <c r="M37" s="66">
        <v>1</v>
      </c>
      <c r="N37" s="64">
        <v>1</v>
      </c>
      <c r="O37" s="47">
        <v>16</v>
      </c>
      <c r="P37" s="65">
        <v>3171.2</v>
      </c>
      <c r="Q37" s="66"/>
      <c r="R37" s="47"/>
      <c r="S37" s="47"/>
      <c r="T37" s="65"/>
      <c r="U37" s="66">
        <v>1</v>
      </c>
      <c r="V37" s="47">
        <v>1</v>
      </c>
      <c r="W37" s="47">
        <v>20</v>
      </c>
      <c r="X37" s="48">
        <v>3170.4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1:143" ht="22.5">
      <c r="A38" s="106" t="s">
        <v>33</v>
      </c>
      <c r="B38" s="127" t="s">
        <v>52</v>
      </c>
      <c r="C38" s="127" t="s">
        <v>53</v>
      </c>
      <c r="D38" s="153" t="s">
        <v>55</v>
      </c>
      <c r="E38" s="64">
        <v>1</v>
      </c>
      <c r="F38" s="47">
        <v>7</v>
      </c>
      <c r="G38" s="47">
        <v>50</v>
      </c>
      <c r="H38" s="65">
        <v>5295</v>
      </c>
      <c r="I38" s="66">
        <v>1</v>
      </c>
      <c r="J38" s="47">
        <v>1</v>
      </c>
      <c r="K38" s="47">
        <v>6</v>
      </c>
      <c r="L38" s="65">
        <v>632.2</v>
      </c>
      <c r="M38" s="66">
        <v>1</v>
      </c>
      <c r="N38" s="64">
        <v>4</v>
      </c>
      <c r="O38" s="47">
        <v>30</v>
      </c>
      <c r="P38" s="65">
        <v>3181</v>
      </c>
      <c r="Q38" s="66"/>
      <c r="R38" s="47"/>
      <c r="S38" s="47"/>
      <c r="T38" s="65"/>
      <c r="U38" s="66">
        <v>1</v>
      </c>
      <c r="V38" s="47">
        <v>2</v>
      </c>
      <c r="W38" s="47">
        <v>14</v>
      </c>
      <c r="X38" s="48">
        <v>1481.8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1:143" ht="12.75">
      <c r="A39" s="106" t="s">
        <v>33</v>
      </c>
      <c r="B39" s="127" t="s">
        <v>52</v>
      </c>
      <c r="C39" s="127" t="s">
        <v>53</v>
      </c>
      <c r="D39" s="148" t="s">
        <v>677</v>
      </c>
      <c r="E39" s="26">
        <v>4</v>
      </c>
      <c r="F39" s="27">
        <f>SUM(F37:F38)</f>
        <v>12</v>
      </c>
      <c r="G39" s="27">
        <f>SUM(G37:G38)</f>
        <v>120</v>
      </c>
      <c r="H39" s="27">
        <f>SUM(H37:H38)</f>
        <v>18177.4</v>
      </c>
      <c r="I39" s="29">
        <v>3</v>
      </c>
      <c r="J39" s="27">
        <f>SUM(J37:J38)</f>
        <v>4</v>
      </c>
      <c r="K39" s="27">
        <f>SUM(K37:K38)</f>
        <v>40</v>
      </c>
      <c r="L39" s="27">
        <f>SUM(L37:L38)</f>
        <v>7173</v>
      </c>
      <c r="M39" s="29">
        <v>2</v>
      </c>
      <c r="N39" s="27">
        <f>SUM(N37:N38)</f>
        <v>5</v>
      </c>
      <c r="O39" s="27">
        <f>SUM(O37:O38)</f>
        <v>46</v>
      </c>
      <c r="P39" s="27">
        <f>SUM(P37:P38)</f>
        <v>6352.2</v>
      </c>
      <c r="Q39" s="29"/>
      <c r="R39" s="27"/>
      <c r="S39" s="27"/>
      <c r="T39" s="28"/>
      <c r="U39" s="29">
        <v>2</v>
      </c>
      <c r="V39" s="27">
        <f>SUM(V37:V38)</f>
        <v>3</v>
      </c>
      <c r="W39" s="27">
        <f>SUM(W37:W38)</f>
        <v>34</v>
      </c>
      <c r="X39" s="27">
        <f>SUM(X37:X38)</f>
        <v>4652.2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1:143" ht="12.75">
      <c r="A40" s="106" t="s">
        <v>33</v>
      </c>
      <c r="B40" s="127" t="s">
        <v>56</v>
      </c>
      <c r="C40" s="127" t="s">
        <v>57</v>
      </c>
      <c r="D40" s="153" t="s">
        <v>58</v>
      </c>
      <c r="E40" s="64">
        <v>205</v>
      </c>
      <c r="F40" s="47">
        <v>343</v>
      </c>
      <c r="G40" s="47">
        <v>4403</v>
      </c>
      <c r="H40" s="65">
        <v>1826432.35</v>
      </c>
      <c r="I40" s="66">
        <v>55</v>
      </c>
      <c r="J40" s="47">
        <v>64</v>
      </c>
      <c r="K40" s="47">
        <v>804</v>
      </c>
      <c r="L40" s="65">
        <v>306157.85</v>
      </c>
      <c r="M40" s="66">
        <v>55</v>
      </c>
      <c r="N40" s="64">
        <v>78</v>
      </c>
      <c r="O40" s="47">
        <v>789</v>
      </c>
      <c r="P40" s="65">
        <v>366055.6</v>
      </c>
      <c r="Q40" s="66">
        <v>60</v>
      </c>
      <c r="R40" s="47">
        <v>75</v>
      </c>
      <c r="S40" s="47">
        <v>1121</v>
      </c>
      <c r="T40" s="65">
        <v>469441.05</v>
      </c>
      <c r="U40" s="66">
        <v>96</v>
      </c>
      <c r="V40" s="47">
        <v>126</v>
      </c>
      <c r="W40" s="47">
        <v>1689</v>
      </c>
      <c r="X40" s="48">
        <v>684777.85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1:143" ht="12.75">
      <c r="A41" s="106" t="s">
        <v>33</v>
      </c>
      <c r="B41" s="127" t="s">
        <v>56</v>
      </c>
      <c r="C41" s="127" t="s">
        <v>57</v>
      </c>
      <c r="D41" s="153" t="s">
        <v>59</v>
      </c>
      <c r="E41" s="64">
        <v>1163</v>
      </c>
      <c r="F41" s="47">
        <v>3170</v>
      </c>
      <c r="G41" s="47">
        <v>15635</v>
      </c>
      <c r="H41" s="65">
        <v>13913385.3</v>
      </c>
      <c r="I41" s="66">
        <v>518</v>
      </c>
      <c r="J41" s="47">
        <v>705</v>
      </c>
      <c r="K41" s="47">
        <v>3185</v>
      </c>
      <c r="L41" s="65">
        <v>2916035.1</v>
      </c>
      <c r="M41" s="66">
        <v>558</v>
      </c>
      <c r="N41" s="64">
        <v>790</v>
      </c>
      <c r="O41" s="47">
        <v>3868</v>
      </c>
      <c r="P41" s="65">
        <v>3412904.95</v>
      </c>
      <c r="Q41" s="66">
        <v>557</v>
      </c>
      <c r="R41" s="47">
        <v>794</v>
      </c>
      <c r="S41" s="47">
        <v>4157</v>
      </c>
      <c r="T41" s="65">
        <v>3669570.35</v>
      </c>
      <c r="U41" s="66">
        <v>563</v>
      </c>
      <c r="V41" s="47">
        <v>883</v>
      </c>
      <c r="W41" s="47">
        <v>4425</v>
      </c>
      <c r="X41" s="48">
        <v>3914874.9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1:143" ht="12.75">
      <c r="A42" s="106" t="s">
        <v>33</v>
      </c>
      <c r="B42" s="127" t="s">
        <v>56</v>
      </c>
      <c r="C42" s="127" t="s">
        <v>57</v>
      </c>
      <c r="D42" s="153" t="s">
        <v>60</v>
      </c>
      <c r="E42" s="64">
        <v>2</v>
      </c>
      <c r="F42" s="47">
        <v>2</v>
      </c>
      <c r="G42" s="47">
        <v>9</v>
      </c>
      <c r="H42" s="65">
        <v>8241.3</v>
      </c>
      <c r="I42" s="66"/>
      <c r="J42" s="47"/>
      <c r="K42" s="47"/>
      <c r="L42" s="65"/>
      <c r="M42" s="66">
        <v>2</v>
      </c>
      <c r="N42" s="64">
        <v>2</v>
      </c>
      <c r="O42" s="47">
        <v>9</v>
      </c>
      <c r="P42" s="65">
        <v>8241.3</v>
      </c>
      <c r="Q42" s="66"/>
      <c r="R42" s="47"/>
      <c r="S42" s="47"/>
      <c r="T42" s="65"/>
      <c r="U42" s="66"/>
      <c r="V42" s="47"/>
      <c r="W42" s="47"/>
      <c r="X42" s="4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1:143" ht="12.75">
      <c r="A43" s="106" t="s">
        <v>33</v>
      </c>
      <c r="B43" s="127" t="s">
        <v>56</v>
      </c>
      <c r="C43" s="127" t="s">
        <v>57</v>
      </c>
      <c r="D43" s="148" t="s">
        <v>677</v>
      </c>
      <c r="E43" s="26">
        <v>1229</v>
      </c>
      <c r="F43" s="27">
        <f>SUM(F40:F42)</f>
        <v>3515</v>
      </c>
      <c r="G43" s="27">
        <f>SUM(G40:G42)</f>
        <v>20047</v>
      </c>
      <c r="H43" s="27">
        <f>SUM(H40:H42)</f>
        <v>15748058.950000001</v>
      </c>
      <c r="I43" s="29">
        <v>547</v>
      </c>
      <c r="J43" s="27">
        <f>SUM(J40:J42)</f>
        <v>769</v>
      </c>
      <c r="K43" s="27">
        <f>SUM(K40:K42)</f>
        <v>3989</v>
      </c>
      <c r="L43" s="27">
        <f>SUM(L40:L42)</f>
        <v>3222192.95</v>
      </c>
      <c r="M43" s="29">
        <v>590</v>
      </c>
      <c r="N43" s="27">
        <f>SUM(N40:N42)</f>
        <v>870</v>
      </c>
      <c r="O43" s="27">
        <f>SUM(O40:O42)</f>
        <v>4666</v>
      </c>
      <c r="P43" s="27">
        <f>SUM(P40:P42)</f>
        <v>3787201.85</v>
      </c>
      <c r="Q43" s="29">
        <v>592</v>
      </c>
      <c r="R43" s="27">
        <f>SUM(R40:R42)</f>
        <v>869</v>
      </c>
      <c r="S43" s="27">
        <f>SUM(S40:S42)</f>
        <v>5278</v>
      </c>
      <c r="T43" s="27">
        <f>SUM(T40:T42)</f>
        <v>4139011.4</v>
      </c>
      <c r="U43" s="29">
        <v>628</v>
      </c>
      <c r="V43" s="27">
        <f>SUM(V40:V42)</f>
        <v>1009</v>
      </c>
      <c r="W43" s="27">
        <f>SUM(W40:W42)</f>
        <v>6114</v>
      </c>
      <c r="X43" s="27">
        <f>SUM(X40:X42)</f>
        <v>4599652.75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1:143" ht="22.5">
      <c r="A44" s="106" t="s">
        <v>33</v>
      </c>
      <c r="B44" s="127" t="s">
        <v>61</v>
      </c>
      <c r="C44" s="127" t="s">
        <v>62</v>
      </c>
      <c r="D44" s="153" t="s">
        <v>63</v>
      </c>
      <c r="E44" s="64">
        <v>149</v>
      </c>
      <c r="F44" s="47">
        <v>216</v>
      </c>
      <c r="G44" s="47">
        <v>539</v>
      </c>
      <c r="H44" s="65">
        <v>43897.2</v>
      </c>
      <c r="I44" s="66">
        <v>30</v>
      </c>
      <c r="J44" s="47">
        <v>40</v>
      </c>
      <c r="K44" s="47">
        <v>94</v>
      </c>
      <c r="L44" s="65">
        <v>7268.6</v>
      </c>
      <c r="M44" s="66">
        <v>47</v>
      </c>
      <c r="N44" s="64">
        <v>60</v>
      </c>
      <c r="O44" s="47">
        <v>142</v>
      </c>
      <c r="P44" s="65">
        <v>11453.25</v>
      </c>
      <c r="Q44" s="66">
        <v>56</v>
      </c>
      <c r="R44" s="47">
        <v>64</v>
      </c>
      <c r="S44" s="47">
        <v>191</v>
      </c>
      <c r="T44" s="65">
        <v>15923</v>
      </c>
      <c r="U44" s="66">
        <v>44</v>
      </c>
      <c r="V44" s="47">
        <v>52</v>
      </c>
      <c r="W44" s="47">
        <v>113</v>
      </c>
      <c r="X44" s="48">
        <v>9252.35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1:143" ht="22.5">
      <c r="A45" s="106" t="s">
        <v>33</v>
      </c>
      <c r="B45" s="127" t="s">
        <v>61</v>
      </c>
      <c r="C45" s="127" t="s">
        <v>62</v>
      </c>
      <c r="D45" s="153" t="s">
        <v>64</v>
      </c>
      <c r="E45" s="64">
        <v>590</v>
      </c>
      <c r="F45" s="47">
        <v>1109</v>
      </c>
      <c r="G45" s="47">
        <v>16125</v>
      </c>
      <c r="H45" s="65">
        <v>401864.55</v>
      </c>
      <c r="I45" s="66">
        <v>188</v>
      </c>
      <c r="J45" s="47">
        <v>275</v>
      </c>
      <c r="K45" s="47">
        <v>4114</v>
      </c>
      <c r="L45" s="65">
        <v>98704.9</v>
      </c>
      <c r="M45" s="66">
        <v>177</v>
      </c>
      <c r="N45" s="64">
        <v>249</v>
      </c>
      <c r="O45" s="47">
        <v>3093</v>
      </c>
      <c r="P45" s="65">
        <v>77680.55</v>
      </c>
      <c r="Q45" s="66">
        <v>192</v>
      </c>
      <c r="R45" s="47">
        <v>286</v>
      </c>
      <c r="S45" s="47">
        <v>4686</v>
      </c>
      <c r="T45" s="65">
        <v>118507.6</v>
      </c>
      <c r="U45" s="66">
        <v>209</v>
      </c>
      <c r="V45" s="47">
        <v>299</v>
      </c>
      <c r="W45" s="47">
        <v>4232</v>
      </c>
      <c r="X45" s="48">
        <v>106971.5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1:143" ht="12.75">
      <c r="A46" s="106" t="s">
        <v>33</v>
      </c>
      <c r="B46" s="127" t="s">
        <v>61</v>
      </c>
      <c r="C46" s="127" t="s">
        <v>62</v>
      </c>
      <c r="D46" s="153" t="s">
        <v>65</v>
      </c>
      <c r="E46" s="64">
        <v>7</v>
      </c>
      <c r="F46" s="47">
        <v>9</v>
      </c>
      <c r="G46" s="47">
        <v>100</v>
      </c>
      <c r="H46" s="65">
        <v>2474.5</v>
      </c>
      <c r="I46" s="66"/>
      <c r="J46" s="47"/>
      <c r="K46" s="47"/>
      <c r="L46" s="65"/>
      <c r="M46" s="66">
        <v>3</v>
      </c>
      <c r="N46" s="64">
        <v>4</v>
      </c>
      <c r="O46" s="47">
        <v>50</v>
      </c>
      <c r="P46" s="65">
        <v>1263</v>
      </c>
      <c r="Q46" s="66"/>
      <c r="R46" s="47"/>
      <c r="S46" s="47"/>
      <c r="T46" s="65"/>
      <c r="U46" s="66">
        <v>4</v>
      </c>
      <c r="V46" s="47">
        <v>5</v>
      </c>
      <c r="W46" s="47">
        <v>50</v>
      </c>
      <c r="X46" s="48">
        <v>1211.5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1:143" ht="12.75">
      <c r="A47" s="106" t="s">
        <v>33</v>
      </c>
      <c r="B47" s="127" t="s">
        <v>61</v>
      </c>
      <c r="C47" s="127" t="s">
        <v>62</v>
      </c>
      <c r="D47" s="153" t="s">
        <v>66</v>
      </c>
      <c r="E47" s="64">
        <v>1</v>
      </c>
      <c r="F47" s="47">
        <v>1</v>
      </c>
      <c r="G47" s="47">
        <v>36</v>
      </c>
      <c r="H47" s="65">
        <v>952</v>
      </c>
      <c r="I47" s="66"/>
      <c r="J47" s="47"/>
      <c r="K47" s="47"/>
      <c r="L47" s="65"/>
      <c r="M47" s="66"/>
      <c r="N47" s="64"/>
      <c r="O47" s="47"/>
      <c r="P47" s="65"/>
      <c r="Q47" s="66"/>
      <c r="R47" s="47"/>
      <c r="S47" s="47"/>
      <c r="T47" s="65"/>
      <c r="U47" s="66">
        <v>1</v>
      </c>
      <c r="V47" s="47">
        <v>1</v>
      </c>
      <c r="W47" s="47">
        <v>36</v>
      </c>
      <c r="X47" s="48">
        <v>952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1:143" ht="12.75">
      <c r="A48" s="106" t="s">
        <v>33</v>
      </c>
      <c r="B48" s="127" t="s">
        <v>61</v>
      </c>
      <c r="C48" s="127" t="s">
        <v>62</v>
      </c>
      <c r="D48" s="148" t="s">
        <v>677</v>
      </c>
      <c r="E48" s="26">
        <v>707</v>
      </c>
      <c r="F48" s="27">
        <f>SUM(F44:F47)</f>
        <v>1335</v>
      </c>
      <c r="G48" s="27">
        <f>SUM(G44:G47)</f>
        <v>16800</v>
      </c>
      <c r="H48" s="27">
        <f>SUM(H44:H47)</f>
        <v>449188.25</v>
      </c>
      <c r="I48" s="29">
        <v>212</v>
      </c>
      <c r="J48" s="27">
        <f>SUM(J44:J47)</f>
        <v>315</v>
      </c>
      <c r="K48" s="27">
        <f>SUM(K44:K47)</f>
        <v>4208</v>
      </c>
      <c r="L48" s="27">
        <f>SUM(L44:L47)</f>
        <v>105973.5</v>
      </c>
      <c r="M48" s="29">
        <v>220</v>
      </c>
      <c r="N48" s="27">
        <f>SUM(N44:N47)</f>
        <v>313</v>
      </c>
      <c r="O48" s="27">
        <f>SUM(O44:O47)</f>
        <v>3285</v>
      </c>
      <c r="P48" s="27">
        <f>SUM(P44:P47)</f>
        <v>90396.8</v>
      </c>
      <c r="Q48" s="29">
        <v>238</v>
      </c>
      <c r="R48" s="27">
        <f>SUM(R44:R47)</f>
        <v>350</v>
      </c>
      <c r="S48" s="27">
        <f>SUM(S44:S47)</f>
        <v>4877</v>
      </c>
      <c r="T48" s="27">
        <f>SUM(T44:T47)</f>
        <v>134430.6</v>
      </c>
      <c r="U48" s="29">
        <v>250</v>
      </c>
      <c r="V48" s="27">
        <f>SUM(V44:V47)</f>
        <v>357</v>
      </c>
      <c r="W48" s="27">
        <f>SUM(W44:W47)</f>
        <v>4431</v>
      </c>
      <c r="X48" s="27">
        <f>SUM(X44:X47)</f>
        <v>118387.35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1:143" ht="12.75">
      <c r="A49" s="106" t="s">
        <v>33</v>
      </c>
      <c r="B49" s="127" t="s">
        <v>11</v>
      </c>
      <c r="C49" s="127" t="s">
        <v>12</v>
      </c>
      <c r="D49" s="153" t="s">
        <v>13</v>
      </c>
      <c r="E49" s="64">
        <v>1129</v>
      </c>
      <c r="F49" s="47">
        <v>1963</v>
      </c>
      <c r="G49" s="47">
        <v>2743</v>
      </c>
      <c r="H49" s="65">
        <v>132717.15</v>
      </c>
      <c r="I49" s="66">
        <v>397</v>
      </c>
      <c r="J49" s="47">
        <v>505</v>
      </c>
      <c r="K49" s="47">
        <v>685</v>
      </c>
      <c r="L49" s="65">
        <v>33011.75</v>
      </c>
      <c r="M49" s="66">
        <v>373</v>
      </c>
      <c r="N49" s="64">
        <v>447</v>
      </c>
      <c r="O49" s="47">
        <v>626</v>
      </c>
      <c r="P49" s="65">
        <v>30353.75</v>
      </c>
      <c r="Q49" s="66">
        <v>384</v>
      </c>
      <c r="R49" s="47">
        <v>474</v>
      </c>
      <c r="S49" s="47">
        <v>710</v>
      </c>
      <c r="T49" s="65">
        <v>34729.3</v>
      </c>
      <c r="U49" s="66">
        <v>411</v>
      </c>
      <c r="V49" s="47">
        <v>537</v>
      </c>
      <c r="W49" s="47">
        <v>722</v>
      </c>
      <c r="X49" s="48">
        <v>34622.35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1:143" ht="12.75">
      <c r="A50" s="106" t="s">
        <v>33</v>
      </c>
      <c r="B50" s="127" t="s">
        <v>11</v>
      </c>
      <c r="C50" s="127" t="s">
        <v>12</v>
      </c>
      <c r="D50" s="153" t="s">
        <v>67</v>
      </c>
      <c r="E50" s="64">
        <v>3</v>
      </c>
      <c r="F50" s="47">
        <v>3</v>
      </c>
      <c r="G50" s="47">
        <v>5</v>
      </c>
      <c r="H50" s="65">
        <v>264.4</v>
      </c>
      <c r="I50" s="66">
        <v>3</v>
      </c>
      <c r="J50" s="47">
        <v>3</v>
      </c>
      <c r="K50" s="47">
        <v>5</v>
      </c>
      <c r="L50" s="65">
        <v>264.4</v>
      </c>
      <c r="M50" s="66"/>
      <c r="N50" s="64"/>
      <c r="O50" s="47"/>
      <c r="P50" s="65"/>
      <c r="Q50" s="66"/>
      <c r="R50" s="47"/>
      <c r="S50" s="47"/>
      <c r="T50" s="65"/>
      <c r="U50" s="66"/>
      <c r="V50" s="47"/>
      <c r="W50" s="47"/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1:143" ht="12.75">
      <c r="A51" s="106" t="s">
        <v>33</v>
      </c>
      <c r="B51" s="127" t="s">
        <v>11</v>
      </c>
      <c r="C51" s="127" t="s">
        <v>12</v>
      </c>
      <c r="D51" s="148" t="s">
        <v>677</v>
      </c>
      <c r="E51" s="26">
        <v>1129</v>
      </c>
      <c r="F51" s="27">
        <f>SUM(F49:F50)</f>
        <v>1966</v>
      </c>
      <c r="G51" s="27">
        <f>SUM(G49:G50)</f>
        <v>2748</v>
      </c>
      <c r="H51" s="27">
        <f>SUM(H49:H50)</f>
        <v>132981.55</v>
      </c>
      <c r="I51" s="29">
        <v>400</v>
      </c>
      <c r="J51" s="27">
        <f>SUM(J49:J50)</f>
        <v>508</v>
      </c>
      <c r="K51" s="27">
        <f>SUM(K49:K50)</f>
        <v>690</v>
      </c>
      <c r="L51" s="27">
        <f>SUM(L49:L50)</f>
        <v>33276.15</v>
      </c>
      <c r="M51" s="29">
        <v>373</v>
      </c>
      <c r="N51" s="27">
        <f>SUM(N49:N50)</f>
        <v>447</v>
      </c>
      <c r="O51" s="27">
        <f>SUM(O49:O50)</f>
        <v>626</v>
      </c>
      <c r="P51" s="27">
        <f>SUM(P49:P50)</f>
        <v>30353.75</v>
      </c>
      <c r="Q51" s="29">
        <v>384</v>
      </c>
      <c r="R51" s="27">
        <f>SUM(R49:R50)</f>
        <v>474</v>
      </c>
      <c r="S51" s="27">
        <f>SUM(S49:S50)</f>
        <v>710</v>
      </c>
      <c r="T51" s="27">
        <f>SUM(T49:T50)</f>
        <v>34729.3</v>
      </c>
      <c r="U51" s="29">
        <v>411</v>
      </c>
      <c r="V51" s="27">
        <f>SUM(V49:V50)</f>
        <v>537</v>
      </c>
      <c r="W51" s="27">
        <f>SUM(W49:W50)</f>
        <v>722</v>
      </c>
      <c r="X51" s="27">
        <f>SUM(X49:X50)</f>
        <v>34622.35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1:143" ht="12.75">
      <c r="A52" s="106" t="s">
        <v>33</v>
      </c>
      <c r="B52" s="127" t="s">
        <v>68</v>
      </c>
      <c r="C52" s="127" t="s">
        <v>69</v>
      </c>
      <c r="D52" s="153" t="s">
        <v>70</v>
      </c>
      <c r="E52" s="64">
        <v>29</v>
      </c>
      <c r="F52" s="47">
        <v>37</v>
      </c>
      <c r="G52" s="47">
        <v>73</v>
      </c>
      <c r="H52" s="65">
        <v>16593</v>
      </c>
      <c r="I52" s="66">
        <v>21</v>
      </c>
      <c r="J52" s="47">
        <v>23</v>
      </c>
      <c r="K52" s="47">
        <v>45</v>
      </c>
      <c r="L52" s="65">
        <v>12408.2</v>
      </c>
      <c r="M52" s="66">
        <v>6</v>
      </c>
      <c r="N52" s="64">
        <v>6</v>
      </c>
      <c r="O52" s="47">
        <v>13</v>
      </c>
      <c r="P52" s="65">
        <v>1730.7</v>
      </c>
      <c r="Q52" s="66">
        <v>5</v>
      </c>
      <c r="R52" s="47">
        <v>6</v>
      </c>
      <c r="S52" s="47">
        <v>12</v>
      </c>
      <c r="T52" s="65">
        <v>2093.6</v>
      </c>
      <c r="U52" s="66">
        <v>2</v>
      </c>
      <c r="V52" s="47">
        <v>2</v>
      </c>
      <c r="W52" s="47">
        <v>3</v>
      </c>
      <c r="X52" s="48">
        <v>360.5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1:143" ht="12.75">
      <c r="A53" s="106" t="s">
        <v>33</v>
      </c>
      <c r="B53" s="127" t="s">
        <v>68</v>
      </c>
      <c r="C53" s="127" t="s">
        <v>69</v>
      </c>
      <c r="D53" s="153" t="s">
        <v>71</v>
      </c>
      <c r="E53" s="64">
        <v>3</v>
      </c>
      <c r="F53" s="47">
        <v>3</v>
      </c>
      <c r="G53" s="47">
        <v>5</v>
      </c>
      <c r="H53" s="65">
        <v>1256.7</v>
      </c>
      <c r="I53" s="66"/>
      <c r="J53" s="47"/>
      <c r="K53" s="47"/>
      <c r="L53" s="65"/>
      <c r="M53" s="66">
        <v>1</v>
      </c>
      <c r="N53" s="64">
        <v>1</v>
      </c>
      <c r="O53" s="47">
        <v>1</v>
      </c>
      <c r="P53" s="65">
        <v>228.7</v>
      </c>
      <c r="Q53" s="66"/>
      <c r="R53" s="47"/>
      <c r="S53" s="47"/>
      <c r="T53" s="65"/>
      <c r="U53" s="66">
        <v>2</v>
      </c>
      <c r="V53" s="47">
        <v>2</v>
      </c>
      <c r="W53" s="47">
        <v>4</v>
      </c>
      <c r="X53" s="48">
        <v>1028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1:143" ht="12.75">
      <c r="A54" s="106" t="s">
        <v>33</v>
      </c>
      <c r="B54" s="127" t="s">
        <v>68</v>
      </c>
      <c r="C54" s="127" t="s">
        <v>69</v>
      </c>
      <c r="D54" s="153" t="s">
        <v>72</v>
      </c>
      <c r="E54" s="64">
        <v>41</v>
      </c>
      <c r="F54" s="47">
        <v>50</v>
      </c>
      <c r="G54" s="47">
        <v>53</v>
      </c>
      <c r="H54" s="65">
        <v>12215.15</v>
      </c>
      <c r="I54" s="66">
        <v>29</v>
      </c>
      <c r="J54" s="47">
        <v>32</v>
      </c>
      <c r="K54" s="47">
        <v>33</v>
      </c>
      <c r="L54" s="65">
        <v>7587.4</v>
      </c>
      <c r="M54" s="66">
        <v>18</v>
      </c>
      <c r="N54" s="64">
        <v>18</v>
      </c>
      <c r="O54" s="47">
        <v>20</v>
      </c>
      <c r="P54" s="65">
        <v>4627.75</v>
      </c>
      <c r="Q54" s="66"/>
      <c r="R54" s="47"/>
      <c r="S54" s="47"/>
      <c r="T54" s="65"/>
      <c r="U54" s="66"/>
      <c r="V54" s="47"/>
      <c r="W54" s="47"/>
      <c r="X54" s="4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1:143" ht="12.75">
      <c r="A55" s="106" t="s">
        <v>33</v>
      </c>
      <c r="B55" s="127" t="s">
        <v>68</v>
      </c>
      <c r="C55" s="127" t="s">
        <v>69</v>
      </c>
      <c r="D55" s="153" t="s">
        <v>72</v>
      </c>
      <c r="E55" s="64">
        <v>73</v>
      </c>
      <c r="F55" s="47">
        <v>127</v>
      </c>
      <c r="G55" s="47">
        <v>150</v>
      </c>
      <c r="H55" s="65">
        <v>34628.8</v>
      </c>
      <c r="I55" s="66"/>
      <c r="J55" s="47"/>
      <c r="K55" s="47"/>
      <c r="L55" s="65"/>
      <c r="M55" s="66">
        <v>21</v>
      </c>
      <c r="N55" s="64">
        <v>24</v>
      </c>
      <c r="O55" s="47">
        <v>27</v>
      </c>
      <c r="P55" s="65">
        <v>6134.6</v>
      </c>
      <c r="Q55" s="66">
        <v>43</v>
      </c>
      <c r="R55" s="47">
        <v>57</v>
      </c>
      <c r="S55" s="47">
        <v>72</v>
      </c>
      <c r="T55" s="65">
        <v>16712.6</v>
      </c>
      <c r="U55" s="66">
        <v>39</v>
      </c>
      <c r="V55" s="47">
        <v>46</v>
      </c>
      <c r="W55" s="47">
        <v>51</v>
      </c>
      <c r="X55" s="48">
        <v>11781.6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1:143" ht="12.75">
      <c r="A56" s="106" t="s">
        <v>33</v>
      </c>
      <c r="B56" s="127" t="s">
        <v>68</v>
      </c>
      <c r="C56" s="127" t="s">
        <v>69</v>
      </c>
      <c r="D56" s="148" t="s">
        <v>677</v>
      </c>
      <c r="E56" s="26">
        <v>111</v>
      </c>
      <c r="F56" s="27">
        <f>SUM(F52:F55)</f>
        <v>217</v>
      </c>
      <c r="G56" s="27">
        <f>SUM(G52:G55)</f>
        <v>281</v>
      </c>
      <c r="H56" s="27">
        <f>SUM(H52:H55)</f>
        <v>64693.65</v>
      </c>
      <c r="I56" s="29">
        <v>50</v>
      </c>
      <c r="J56" s="27">
        <f>SUM(J52:J55)</f>
        <v>55</v>
      </c>
      <c r="K56" s="27">
        <f>SUM(K52:K55)</f>
        <v>78</v>
      </c>
      <c r="L56" s="27">
        <f>SUM(L52:L55)</f>
        <v>19995.6</v>
      </c>
      <c r="M56" s="29">
        <v>42</v>
      </c>
      <c r="N56" s="27">
        <f>SUM(N52:N55)</f>
        <v>49</v>
      </c>
      <c r="O56" s="27">
        <f>SUM(O52:O55)</f>
        <v>61</v>
      </c>
      <c r="P56" s="27">
        <f>SUM(P52:P55)</f>
        <v>12721.75</v>
      </c>
      <c r="Q56" s="29">
        <v>46</v>
      </c>
      <c r="R56" s="27">
        <f>SUM(R52:R55)</f>
        <v>63</v>
      </c>
      <c r="S56" s="27">
        <f>SUM(S52:S55)</f>
        <v>84</v>
      </c>
      <c r="T56" s="27">
        <f>SUM(T52:T55)</f>
        <v>18806.199999999997</v>
      </c>
      <c r="U56" s="29">
        <v>40</v>
      </c>
      <c r="V56" s="27">
        <f>SUM(V52:V55)</f>
        <v>50</v>
      </c>
      <c r="W56" s="27">
        <f>SUM(W52:W55)</f>
        <v>58</v>
      </c>
      <c r="X56" s="27">
        <f>SUM(X52:X55)</f>
        <v>13170.1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75">
      <c r="A57" s="106" t="s">
        <v>33</v>
      </c>
      <c r="B57" s="127" t="s">
        <v>73</v>
      </c>
      <c r="C57" s="127" t="s">
        <v>74</v>
      </c>
      <c r="D57" s="153" t="s">
        <v>75</v>
      </c>
      <c r="E57" s="64">
        <v>136</v>
      </c>
      <c r="F57" s="47">
        <v>280</v>
      </c>
      <c r="G57" s="47">
        <v>1139</v>
      </c>
      <c r="H57" s="65">
        <v>113285.9</v>
      </c>
      <c r="I57" s="66">
        <v>60</v>
      </c>
      <c r="J57" s="47">
        <v>74</v>
      </c>
      <c r="K57" s="47">
        <v>266</v>
      </c>
      <c r="L57" s="65">
        <v>26474.4</v>
      </c>
      <c r="M57" s="66">
        <v>53</v>
      </c>
      <c r="N57" s="64">
        <v>70</v>
      </c>
      <c r="O57" s="47">
        <v>291</v>
      </c>
      <c r="P57" s="65">
        <v>29184.9</v>
      </c>
      <c r="Q57" s="66">
        <v>52</v>
      </c>
      <c r="R57" s="47">
        <v>67</v>
      </c>
      <c r="S57" s="47">
        <v>276</v>
      </c>
      <c r="T57" s="65">
        <v>27280.9</v>
      </c>
      <c r="U57" s="66">
        <v>52</v>
      </c>
      <c r="V57" s="47">
        <v>69</v>
      </c>
      <c r="W57" s="47">
        <v>306</v>
      </c>
      <c r="X57" s="48">
        <v>30345.7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75">
      <c r="A58" s="106" t="s">
        <v>33</v>
      </c>
      <c r="B58" s="127" t="s">
        <v>73</v>
      </c>
      <c r="C58" s="127" t="s">
        <v>74</v>
      </c>
      <c r="D58" s="148" t="s">
        <v>677</v>
      </c>
      <c r="E58" s="26">
        <v>136</v>
      </c>
      <c r="F58" s="27">
        <v>280</v>
      </c>
      <c r="G58" s="27">
        <v>1139</v>
      </c>
      <c r="H58" s="28">
        <v>113285.9</v>
      </c>
      <c r="I58" s="29">
        <v>60</v>
      </c>
      <c r="J58" s="27">
        <v>74</v>
      </c>
      <c r="K58" s="27">
        <v>266</v>
      </c>
      <c r="L58" s="28">
        <v>26474.4</v>
      </c>
      <c r="M58" s="29">
        <v>53</v>
      </c>
      <c r="N58" s="26">
        <v>70</v>
      </c>
      <c r="O58" s="27">
        <v>291</v>
      </c>
      <c r="P58" s="28">
        <v>29184.9</v>
      </c>
      <c r="Q58" s="29">
        <v>52</v>
      </c>
      <c r="R58" s="27">
        <v>67</v>
      </c>
      <c r="S58" s="27">
        <v>276</v>
      </c>
      <c r="T58" s="28">
        <v>27280.9</v>
      </c>
      <c r="U58" s="29">
        <v>52</v>
      </c>
      <c r="V58" s="27">
        <v>69</v>
      </c>
      <c r="W58" s="27">
        <v>306</v>
      </c>
      <c r="X58" s="30">
        <v>30345.7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75">
      <c r="A59" s="106" t="s">
        <v>33</v>
      </c>
      <c r="B59" s="127" t="s">
        <v>76</v>
      </c>
      <c r="C59" s="127" t="s">
        <v>77</v>
      </c>
      <c r="D59" s="153" t="s">
        <v>78</v>
      </c>
      <c r="E59" s="64">
        <v>77</v>
      </c>
      <c r="F59" s="47">
        <v>149</v>
      </c>
      <c r="G59" s="47">
        <v>477</v>
      </c>
      <c r="H59" s="65">
        <v>84233.9</v>
      </c>
      <c r="I59" s="66">
        <v>42</v>
      </c>
      <c r="J59" s="47">
        <v>49</v>
      </c>
      <c r="K59" s="47">
        <v>143</v>
      </c>
      <c r="L59" s="65">
        <v>25205.4</v>
      </c>
      <c r="M59" s="66">
        <v>34</v>
      </c>
      <c r="N59" s="64">
        <v>39</v>
      </c>
      <c r="O59" s="47">
        <v>125</v>
      </c>
      <c r="P59" s="65">
        <v>22079.15</v>
      </c>
      <c r="Q59" s="66">
        <v>24</v>
      </c>
      <c r="R59" s="47">
        <v>26</v>
      </c>
      <c r="S59" s="47">
        <v>84</v>
      </c>
      <c r="T59" s="65">
        <v>14859.65</v>
      </c>
      <c r="U59" s="66">
        <v>28</v>
      </c>
      <c r="V59" s="47">
        <v>35</v>
      </c>
      <c r="W59" s="47">
        <v>125</v>
      </c>
      <c r="X59" s="48">
        <v>22089.7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75">
      <c r="A60" s="106" t="s">
        <v>33</v>
      </c>
      <c r="B60" s="127" t="s">
        <v>76</v>
      </c>
      <c r="C60" s="127" t="s">
        <v>77</v>
      </c>
      <c r="D60" s="148" t="s">
        <v>677</v>
      </c>
      <c r="E60" s="26">
        <v>77</v>
      </c>
      <c r="F60" s="27">
        <v>149</v>
      </c>
      <c r="G60" s="27">
        <v>477</v>
      </c>
      <c r="H60" s="28">
        <v>84233.9</v>
      </c>
      <c r="I60" s="29">
        <v>42</v>
      </c>
      <c r="J60" s="27">
        <v>49</v>
      </c>
      <c r="K60" s="27">
        <v>143</v>
      </c>
      <c r="L60" s="28">
        <v>25205.4</v>
      </c>
      <c r="M60" s="29">
        <v>34</v>
      </c>
      <c r="N60" s="26">
        <v>39</v>
      </c>
      <c r="O60" s="27">
        <v>125</v>
      </c>
      <c r="P60" s="28">
        <v>22079.15</v>
      </c>
      <c r="Q60" s="29">
        <v>24</v>
      </c>
      <c r="R60" s="27">
        <v>26</v>
      </c>
      <c r="S60" s="27">
        <v>84</v>
      </c>
      <c r="T60" s="28">
        <v>14859.65</v>
      </c>
      <c r="U60" s="29">
        <v>28</v>
      </c>
      <c r="V60" s="27">
        <v>35</v>
      </c>
      <c r="W60" s="27">
        <v>125</v>
      </c>
      <c r="X60" s="30">
        <v>22089.7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75">
      <c r="A61" s="106" t="s">
        <v>33</v>
      </c>
      <c r="B61" s="127" t="s">
        <v>79</v>
      </c>
      <c r="C61" s="127" t="s">
        <v>80</v>
      </c>
      <c r="D61" s="153" t="s">
        <v>81</v>
      </c>
      <c r="E61" s="64">
        <v>7</v>
      </c>
      <c r="F61" s="47">
        <v>13</v>
      </c>
      <c r="G61" s="47">
        <v>13</v>
      </c>
      <c r="H61" s="65">
        <v>4344.7</v>
      </c>
      <c r="I61" s="66">
        <v>4</v>
      </c>
      <c r="J61" s="47">
        <v>6</v>
      </c>
      <c r="K61" s="47">
        <v>6</v>
      </c>
      <c r="L61" s="65">
        <v>2005.2</v>
      </c>
      <c r="M61" s="66">
        <v>1</v>
      </c>
      <c r="N61" s="64">
        <v>1</v>
      </c>
      <c r="O61" s="47">
        <v>1</v>
      </c>
      <c r="P61" s="65">
        <v>334.2</v>
      </c>
      <c r="Q61" s="66">
        <v>3</v>
      </c>
      <c r="R61" s="47">
        <v>4</v>
      </c>
      <c r="S61" s="47">
        <v>4</v>
      </c>
      <c r="T61" s="65">
        <v>1336.9</v>
      </c>
      <c r="U61" s="66">
        <v>2</v>
      </c>
      <c r="V61" s="47">
        <v>2</v>
      </c>
      <c r="W61" s="47">
        <v>2</v>
      </c>
      <c r="X61" s="48">
        <v>668.4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75">
      <c r="A62" s="106" t="s">
        <v>33</v>
      </c>
      <c r="B62" s="127" t="s">
        <v>79</v>
      </c>
      <c r="C62" s="127" t="s">
        <v>80</v>
      </c>
      <c r="D62" s="148" t="s">
        <v>677</v>
      </c>
      <c r="E62" s="26">
        <v>7</v>
      </c>
      <c r="F62" s="27">
        <v>13</v>
      </c>
      <c r="G62" s="27">
        <v>13</v>
      </c>
      <c r="H62" s="28">
        <v>4344.7</v>
      </c>
      <c r="I62" s="29">
        <v>4</v>
      </c>
      <c r="J62" s="27">
        <v>6</v>
      </c>
      <c r="K62" s="27">
        <v>6</v>
      </c>
      <c r="L62" s="28">
        <v>2005.2</v>
      </c>
      <c r="M62" s="29">
        <v>1</v>
      </c>
      <c r="N62" s="26">
        <v>1</v>
      </c>
      <c r="O62" s="27">
        <v>1</v>
      </c>
      <c r="P62" s="28">
        <v>334.2</v>
      </c>
      <c r="Q62" s="29">
        <v>3</v>
      </c>
      <c r="R62" s="27">
        <v>4</v>
      </c>
      <c r="S62" s="27">
        <v>4</v>
      </c>
      <c r="T62" s="28">
        <v>1336.9</v>
      </c>
      <c r="U62" s="29">
        <v>2</v>
      </c>
      <c r="V62" s="27">
        <v>2</v>
      </c>
      <c r="W62" s="27">
        <v>2</v>
      </c>
      <c r="X62" s="30">
        <v>668.4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75">
      <c r="A63" s="106" t="s">
        <v>33</v>
      </c>
      <c r="B63" s="127" t="s">
        <v>82</v>
      </c>
      <c r="C63" s="127" t="s">
        <v>83</v>
      </c>
      <c r="D63" s="153" t="s">
        <v>84</v>
      </c>
      <c r="E63" s="64">
        <v>11</v>
      </c>
      <c r="F63" s="47">
        <v>19</v>
      </c>
      <c r="G63" s="47">
        <v>20</v>
      </c>
      <c r="H63" s="65">
        <v>3364.7</v>
      </c>
      <c r="I63" s="66">
        <v>7</v>
      </c>
      <c r="J63" s="47">
        <v>9</v>
      </c>
      <c r="K63" s="47">
        <v>9</v>
      </c>
      <c r="L63" s="65">
        <v>1539</v>
      </c>
      <c r="M63" s="66">
        <v>3</v>
      </c>
      <c r="N63" s="64">
        <v>3</v>
      </c>
      <c r="O63" s="47">
        <v>3</v>
      </c>
      <c r="P63" s="65">
        <v>513</v>
      </c>
      <c r="Q63" s="66">
        <v>2</v>
      </c>
      <c r="R63" s="47">
        <v>4</v>
      </c>
      <c r="S63" s="47">
        <v>5</v>
      </c>
      <c r="T63" s="65">
        <v>854</v>
      </c>
      <c r="U63" s="66">
        <v>3</v>
      </c>
      <c r="V63" s="47">
        <v>3</v>
      </c>
      <c r="W63" s="47">
        <v>3</v>
      </c>
      <c r="X63" s="48">
        <v>458.7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75">
      <c r="A64" s="106" t="s">
        <v>33</v>
      </c>
      <c r="B64" s="127" t="s">
        <v>82</v>
      </c>
      <c r="C64" s="127" t="s">
        <v>83</v>
      </c>
      <c r="D64" s="148" t="s">
        <v>677</v>
      </c>
      <c r="E64" s="26">
        <v>11</v>
      </c>
      <c r="F64" s="27">
        <v>19</v>
      </c>
      <c r="G64" s="27">
        <v>20</v>
      </c>
      <c r="H64" s="28">
        <v>3364.7</v>
      </c>
      <c r="I64" s="29">
        <v>7</v>
      </c>
      <c r="J64" s="27">
        <v>9</v>
      </c>
      <c r="K64" s="27">
        <v>9</v>
      </c>
      <c r="L64" s="28">
        <v>1539</v>
      </c>
      <c r="M64" s="29">
        <v>3</v>
      </c>
      <c r="N64" s="26">
        <v>3</v>
      </c>
      <c r="O64" s="27">
        <v>3</v>
      </c>
      <c r="P64" s="28">
        <v>513</v>
      </c>
      <c r="Q64" s="29">
        <v>2</v>
      </c>
      <c r="R64" s="27">
        <v>4</v>
      </c>
      <c r="S64" s="27">
        <v>5</v>
      </c>
      <c r="T64" s="28">
        <v>854</v>
      </c>
      <c r="U64" s="29">
        <v>3</v>
      </c>
      <c r="V64" s="27">
        <v>3</v>
      </c>
      <c r="W64" s="27">
        <v>3</v>
      </c>
      <c r="X64" s="30">
        <v>458.7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1:143" ht="12.75">
      <c r="A65" s="106" t="s">
        <v>33</v>
      </c>
      <c r="B65" s="127" t="s">
        <v>85</v>
      </c>
      <c r="C65" s="127" t="s">
        <v>86</v>
      </c>
      <c r="D65" s="153" t="s">
        <v>87</v>
      </c>
      <c r="E65" s="64">
        <v>15</v>
      </c>
      <c r="F65" s="47">
        <v>28</v>
      </c>
      <c r="G65" s="47">
        <v>104</v>
      </c>
      <c r="H65" s="65">
        <v>12704.2</v>
      </c>
      <c r="I65" s="66">
        <v>10</v>
      </c>
      <c r="J65" s="47">
        <v>12</v>
      </c>
      <c r="K65" s="47">
        <v>41</v>
      </c>
      <c r="L65" s="65">
        <v>5004.3</v>
      </c>
      <c r="M65" s="66">
        <v>3</v>
      </c>
      <c r="N65" s="64">
        <v>3</v>
      </c>
      <c r="O65" s="47">
        <v>16</v>
      </c>
      <c r="P65" s="65">
        <v>1966.4</v>
      </c>
      <c r="Q65" s="66">
        <v>3</v>
      </c>
      <c r="R65" s="47">
        <v>5</v>
      </c>
      <c r="S65" s="47">
        <v>15</v>
      </c>
      <c r="T65" s="65">
        <v>1799.3</v>
      </c>
      <c r="U65" s="66">
        <v>6</v>
      </c>
      <c r="V65" s="47">
        <v>8</v>
      </c>
      <c r="W65" s="47">
        <v>32</v>
      </c>
      <c r="X65" s="48">
        <v>3934.2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1:143" ht="12.75">
      <c r="A66" s="106" t="s">
        <v>33</v>
      </c>
      <c r="B66" s="127" t="s">
        <v>85</v>
      </c>
      <c r="C66" s="127" t="s">
        <v>86</v>
      </c>
      <c r="D66" s="148" t="s">
        <v>677</v>
      </c>
      <c r="E66" s="26">
        <v>15</v>
      </c>
      <c r="F66" s="27">
        <v>28</v>
      </c>
      <c r="G66" s="27">
        <v>104</v>
      </c>
      <c r="H66" s="28">
        <v>12704.2</v>
      </c>
      <c r="I66" s="29">
        <v>10</v>
      </c>
      <c r="J66" s="27">
        <v>12</v>
      </c>
      <c r="K66" s="27">
        <v>41</v>
      </c>
      <c r="L66" s="28">
        <v>5004.3</v>
      </c>
      <c r="M66" s="29">
        <v>3</v>
      </c>
      <c r="N66" s="26">
        <v>3</v>
      </c>
      <c r="O66" s="27">
        <v>16</v>
      </c>
      <c r="P66" s="28">
        <v>1966.4</v>
      </c>
      <c r="Q66" s="29">
        <v>3</v>
      </c>
      <c r="R66" s="27">
        <v>5</v>
      </c>
      <c r="S66" s="27">
        <v>15</v>
      </c>
      <c r="T66" s="28">
        <v>1799.3</v>
      </c>
      <c r="U66" s="29">
        <v>6</v>
      </c>
      <c r="V66" s="27">
        <v>8</v>
      </c>
      <c r="W66" s="27">
        <v>32</v>
      </c>
      <c r="X66" s="30">
        <v>3934.2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1:143" ht="12.75">
      <c r="A67" s="106" t="s">
        <v>33</v>
      </c>
      <c r="B67" s="127" t="s">
        <v>88</v>
      </c>
      <c r="C67" s="127" t="s">
        <v>89</v>
      </c>
      <c r="D67" s="153" t="s">
        <v>90</v>
      </c>
      <c r="E67" s="64">
        <v>86</v>
      </c>
      <c r="F67" s="47">
        <v>244</v>
      </c>
      <c r="G67" s="47">
        <v>272</v>
      </c>
      <c r="H67" s="65">
        <v>292250.3</v>
      </c>
      <c r="I67" s="66">
        <v>24</v>
      </c>
      <c r="J67" s="47">
        <v>50</v>
      </c>
      <c r="K67" s="47">
        <v>55</v>
      </c>
      <c r="L67" s="65">
        <v>57976.5</v>
      </c>
      <c r="M67" s="66">
        <v>28</v>
      </c>
      <c r="N67" s="64">
        <v>58</v>
      </c>
      <c r="O67" s="47">
        <v>65</v>
      </c>
      <c r="P67" s="65">
        <v>68539.5</v>
      </c>
      <c r="Q67" s="66">
        <v>32</v>
      </c>
      <c r="R67" s="47">
        <v>59</v>
      </c>
      <c r="S67" s="47">
        <v>66</v>
      </c>
      <c r="T67" s="65">
        <v>75056</v>
      </c>
      <c r="U67" s="66">
        <v>41</v>
      </c>
      <c r="V67" s="47">
        <v>77</v>
      </c>
      <c r="W67" s="47">
        <v>86</v>
      </c>
      <c r="X67" s="48">
        <v>90678.3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1:143" ht="12.75">
      <c r="A68" s="106" t="s">
        <v>33</v>
      </c>
      <c r="B68" s="127" t="s">
        <v>88</v>
      </c>
      <c r="C68" s="127" t="s">
        <v>89</v>
      </c>
      <c r="D68" s="153" t="s">
        <v>91</v>
      </c>
      <c r="E68" s="64">
        <v>163</v>
      </c>
      <c r="F68" s="47">
        <v>558</v>
      </c>
      <c r="G68" s="47">
        <v>648</v>
      </c>
      <c r="H68" s="65">
        <v>4080453.55</v>
      </c>
      <c r="I68" s="66">
        <v>51</v>
      </c>
      <c r="J68" s="47">
        <v>120</v>
      </c>
      <c r="K68" s="47">
        <v>143</v>
      </c>
      <c r="L68" s="65">
        <v>892370</v>
      </c>
      <c r="M68" s="66">
        <v>67</v>
      </c>
      <c r="N68" s="64">
        <v>158</v>
      </c>
      <c r="O68" s="47">
        <v>187</v>
      </c>
      <c r="P68" s="65">
        <v>1168006.05</v>
      </c>
      <c r="Q68" s="66">
        <v>65</v>
      </c>
      <c r="R68" s="47">
        <v>115</v>
      </c>
      <c r="S68" s="47">
        <v>135</v>
      </c>
      <c r="T68" s="65">
        <v>871803.1</v>
      </c>
      <c r="U68" s="66">
        <v>73</v>
      </c>
      <c r="V68" s="47">
        <v>165</v>
      </c>
      <c r="W68" s="47">
        <v>182</v>
      </c>
      <c r="X68" s="48">
        <v>1148274.4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1:143" ht="12.75">
      <c r="A69" s="106" t="s">
        <v>33</v>
      </c>
      <c r="B69" s="127" t="s">
        <v>88</v>
      </c>
      <c r="C69" s="127" t="s">
        <v>89</v>
      </c>
      <c r="D69" s="148" t="s">
        <v>677</v>
      </c>
      <c r="E69" s="26">
        <v>163</v>
      </c>
      <c r="F69" s="27">
        <f>SUM(F67:F68)</f>
        <v>802</v>
      </c>
      <c r="G69" s="27">
        <f>SUM(G67:G68)</f>
        <v>920</v>
      </c>
      <c r="H69" s="27">
        <f>SUM(H67:H68)</f>
        <v>4372703.85</v>
      </c>
      <c r="I69" s="29">
        <v>51</v>
      </c>
      <c r="J69" s="27">
        <f>SUM(J67:J68)</f>
        <v>170</v>
      </c>
      <c r="K69" s="27">
        <f>SUM(K67:K68)</f>
        <v>198</v>
      </c>
      <c r="L69" s="27">
        <f>SUM(L67:L68)</f>
        <v>950346.5</v>
      </c>
      <c r="M69" s="29">
        <v>67</v>
      </c>
      <c r="N69" s="27">
        <f>SUM(N67:N68)</f>
        <v>216</v>
      </c>
      <c r="O69" s="27">
        <f>SUM(O67:O68)</f>
        <v>252</v>
      </c>
      <c r="P69" s="27">
        <f>SUM(P67:P68)</f>
        <v>1236545.55</v>
      </c>
      <c r="Q69" s="29">
        <v>66</v>
      </c>
      <c r="R69" s="27">
        <f>SUM(R67:R68)</f>
        <v>174</v>
      </c>
      <c r="S69" s="27">
        <f>SUM(S67:S68)</f>
        <v>201</v>
      </c>
      <c r="T69" s="27">
        <f>SUM(T67:T68)</f>
        <v>946859.1</v>
      </c>
      <c r="U69" s="29">
        <v>73</v>
      </c>
      <c r="V69" s="27">
        <f>SUM(V67:V68)</f>
        <v>242</v>
      </c>
      <c r="W69" s="27">
        <f>SUM(W67:W68)</f>
        <v>268</v>
      </c>
      <c r="X69" s="27">
        <f>SUM(X67:X68)</f>
        <v>1238952.7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1:143" ht="12.75">
      <c r="A70" s="106" t="s">
        <v>33</v>
      </c>
      <c r="B70" s="127" t="s">
        <v>92</v>
      </c>
      <c r="C70" s="127" t="s">
        <v>93</v>
      </c>
      <c r="D70" s="153" t="s">
        <v>94</v>
      </c>
      <c r="E70" s="64">
        <v>77</v>
      </c>
      <c r="F70" s="47">
        <v>157</v>
      </c>
      <c r="G70" s="47">
        <v>178</v>
      </c>
      <c r="H70" s="65">
        <v>387845</v>
      </c>
      <c r="I70" s="66">
        <v>32</v>
      </c>
      <c r="J70" s="47">
        <v>51</v>
      </c>
      <c r="K70" s="47">
        <v>53</v>
      </c>
      <c r="L70" s="65">
        <v>115261.8</v>
      </c>
      <c r="M70" s="66">
        <v>29</v>
      </c>
      <c r="N70" s="64">
        <v>44</v>
      </c>
      <c r="O70" s="47">
        <v>55</v>
      </c>
      <c r="P70" s="65">
        <v>119885.9</v>
      </c>
      <c r="Q70" s="66">
        <v>25</v>
      </c>
      <c r="R70" s="47">
        <v>36</v>
      </c>
      <c r="S70" s="47">
        <v>39</v>
      </c>
      <c r="T70" s="65">
        <v>84943.3</v>
      </c>
      <c r="U70" s="66">
        <v>19</v>
      </c>
      <c r="V70" s="47">
        <v>26</v>
      </c>
      <c r="W70" s="47">
        <v>31</v>
      </c>
      <c r="X70" s="48">
        <v>67754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1:143" ht="12.75">
      <c r="A71" s="106" t="s">
        <v>33</v>
      </c>
      <c r="B71" s="127" t="s">
        <v>92</v>
      </c>
      <c r="C71" s="127" t="s">
        <v>93</v>
      </c>
      <c r="D71" s="148" t="s">
        <v>677</v>
      </c>
      <c r="E71" s="26">
        <v>77</v>
      </c>
      <c r="F71" s="27">
        <v>157</v>
      </c>
      <c r="G71" s="27">
        <v>178</v>
      </c>
      <c r="H71" s="28">
        <v>387845</v>
      </c>
      <c r="I71" s="29">
        <v>32</v>
      </c>
      <c r="J71" s="27">
        <v>51</v>
      </c>
      <c r="K71" s="27">
        <v>53</v>
      </c>
      <c r="L71" s="28">
        <v>115261.8</v>
      </c>
      <c r="M71" s="29">
        <v>29</v>
      </c>
      <c r="N71" s="26">
        <v>44</v>
      </c>
      <c r="O71" s="27">
        <v>55</v>
      </c>
      <c r="P71" s="28">
        <v>119885.9</v>
      </c>
      <c r="Q71" s="29">
        <v>25</v>
      </c>
      <c r="R71" s="27">
        <v>36</v>
      </c>
      <c r="S71" s="27">
        <v>39</v>
      </c>
      <c r="T71" s="28">
        <v>84943.3</v>
      </c>
      <c r="U71" s="29">
        <v>19</v>
      </c>
      <c r="V71" s="27">
        <v>26</v>
      </c>
      <c r="W71" s="27">
        <v>31</v>
      </c>
      <c r="X71" s="30">
        <v>67754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1:143" ht="12.75">
      <c r="A72" s="106" t="s">
        <v>33</v>
      </c>
      <c r="B72" s="127" t="s">
        <v>95</v>
      </c>
      <c r="C72" s="127" t="s">
        <v>96</v>
      </c>
      <c r="D72" s="153" t="s">
        <v>97</v>
      </c>
      <c r="E72" s="64">
        <v>433</v>
      </c>
      <c r="F72" s="47">
        <v>1764</v>
      </c>
      <c r="G72" s="47">
        <v>2081</v>
      </c>
      <c r="H72" s="65">
        <v>1804246.8</v>
      </c>
      <c r="I72" s="66">
        <v>275</v>
      </c>
      <c r="J72" s="47">
        <v>391</v>
      </c>
      <c r="K72" s="47">
        <v>450</v>
      </c>
      <c r="L72" s="65">
        <v>390457.95</v>
      </c>
      <c r="M72" s="66">
        <v>288</v>
      </c>
      <c r="N72" s="64">
        <v>412</v>
      </c>
      <c r="O72" s="47">
        <v>489</v>
      </c>
      <c r="P72" s="65">
        <v>424185.45</v>
      </c>
      <c r="Q72" s="66">
        <v>283</v>
      </c>
      <c r="R72" s="47">
        <v>444</v>
      </c>
      <c r="S72" s="47">
        <v>539</v>
      </c>
      <c r="T72" s="65">
        <v>467095.3</v>
      </c>
      <c r="U72" s="66">
        <v>315</v>
      </c>
      <c r="V72" s="47">
        <v>517</v>
      </c>
      <c r="W72" s="47">
        <v>603</v>
      </c>
      <c r="X72" s="48">
        <v>522508.1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1:143" ht="12.75">
      <c r="A73" s="106" t="s">
        <v>33</v>
      </c>
      <c r="B73" s="127" t="s">
        <v>95</v>
      </c>
      <c r="C73" s="127" t="s">
        <v>96</v>
      </c>
      <c r="D73" s="148" t="s">
        <v>677</v>
      </c>
      <c r="E73" s="26">
        <v>433</v>
      </c>
      <c r="F73" s="27">
        <v>1764</v>
      </c>
      <c r="G73" s="27">
        <v>2081</v>
      </c>
      <c r="H73" s="28">
        <v>1804246.8</v>
      </c>
      <c r="I73" s="29">
        <v>275</v>
      </c>
      <c r="J73" s="27">
        <v>391</v>
      </c>
      <c r="K73" s="27">
        <v>450</v>
      </c>
      <c r="L73" s="28">
        <v>390457.95</v>
      </c>
      <c r="M73" s="29">
        <v>288</v>
      </c>
      <c r="N73" s="26">
        <v>412</v>
      </c>
      <c r="O73" s="27">
        <v>489</v>
      </c>
      <c r="P73" s="28">
        <v>424185.45</v>
      </c>
      <c r="Q73" s="29">
        <v>283</v>
      </c>
      <c r="R73" s="27">
        <v>444</v>
      </c>
      <c r="S73" s="27">
        <v>539</v>
      </c>
      <c r="T73" s="28">
        <v>467095.3</v>
      </c>
      <c r="U73" s="29">
        <v>315</v>
      </c>
      <c r="V73" s="27">
        <v>517</v>
      </c>
      <c r="W73" s="27">
        <v>603</v>
      </c>
      <c r="X73" s="30">
        <v>522508.1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1:143" ht="12.75">
      <c r="A74" s="106" t="s">
        <v>33</v>
      </c>
      <c r="B74" s="127" t="s">
        <v>98</v>
      </c>
      <c r="C74" s="127" t="s">
        <v>53</v>
      </c>
      <c r="D74" s="153" t="s">
        <v>99</v>
      </c>
      <c r="E74" s="64">
        <v>247</v>
      </c>
      <c r="F74" s="47">
        <v>716</v>
      </c>
      <c r="G74" s="47">
        <v>1713</v>
      </c>
      <c r="H74" s="65">
        <v>1915301.6</v>
      </c>
      <c r="I74" s="66">
        <v>119</v>
      </c>
      <c r="J74" s="47">
        <v>211</v>
      </c>
      <c r="K74" s="47">
        <v>526</v>
      </c>
      <c r="L74" s="65">
        <v>588315.9</v>
      </c>
      <c r="M74" s="66">
        <v>115</v>
      </c>
      <c r="N74" s="64">
        <v>207</v>
      </c>
      <c r="O74" s="47">
        <v>521</v>
      </c>
      <c r="P74" s="65">
        <v>582766</v>
      </c>
      <c r="Q74" s="66">
        <v>75</v>
      </c>
      <c r="R74" s="47">
        <v>144</v>
      </c>
      <c r="S74" s="47">
        <v>339</v>
      </c>
      <c r="T74" s="65">
        <v>378936.7</v>
      </c>
      <c r="U74" s="66">
        <v>69</v>
      </c>
      <c r="V74" s="47">
        <v>154</v>
      </c>
      <c r="W74" s="47">
        <v>327</v>
      </c>
      <c r="X74" s="48">
        <v>365283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  <row r="75" spans="1:143" ht="22.5">
      <c r="A75" s="106" t="s">
        <v>33</v>
      </c>
      <c r="B75" s="127" t="s">
        <v>98</v>
      </c>
      <c r="C75" s="127" t="s">
        <v>53</v>
      </c>
      <c r="D75" s="153" t="s">
        <v>100</v>
      </c>
      <c r="E75" s="64">
        <v>2</v>
      </c>
      <c r="F75" s="47">
        <v>2</v>
      </c>
      <c r="G75" s="47">
        <v>12</v>
      </c>
      <c r="H75" s="65">
        <v>1263.8</v>
      </c>
      <c r="I75" s="66">
        <v>1</v>
      </c>
      <c r="J75" s="47">
        <v>1</v>
      </c>
      <c r="K75" s="47">
        <v>10</v>
      </c>
      <c r="L75" s="65">
        <v>1067</v>
      </c>
      <c r="M75" s="66"/>
      <c r="N75" s="64"/>
      <c r="O75" s="47"/>
      <c r="P75" s="65"/>
      <c r="Q75" s="66">
        <v>1</v>
      </c>
      <c r="R75" s="47">
        <v>1</v>
      </c>
      <c r="S75" s="47">
        <v>2</v>
      </c>
      <c r="T75" s="65">
        <v>196.8</v>
      </c>
      <c r="U75" s="66"/>
      <c r="V75" s="47"/>
      <c r="W75" s="47"/>
      <c r="X75" s="4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</row>
    <row r="76" spans="1:143" ht="12.75">
      <c r="A76" s="106" t="s">
        <v>33</v>
      </c>
      <c r="B76" s="127" t="s">
        <v>98</v>
      </c>
      <c r="C76" s="127" t="s">
        <v>53</v>
      </c>
      <c r="D76" s="153" t="s">
        <v>101</v>
      </c>
      <c r="E76" s="64">
        <v>4</v>
      </c>
      <c r="F76" s="47">
        <v>4</v>
      </c>
      <c r="G76" s="47">
        <v>32</v>
      </c>
      <c r="H76" s="65">
        <v>7098</v>
      </c>
      <c r="I76" s="66">
        <v>1</v>
      </c>
      <c r="J76" s="47">
        <v>1</v>
      </c>
      <c r="K76" s="47">
        <v>16</v>
      </c>
      <c r="L76" s="65">
        <v>3172</v>
      </c>
      <c r="M76" s="66">
        <v>1</v>
      </c>
      <c r="N76" s="64">
        <v>1</v>
      </c>
      <c r="O76" s="47">
        <v>2</v>
      </c>
      <c r="P76" s="65">
        <v>377.8</v>
      </c>
      <c r="Q76" s="66"/>
      <c r="R76" s="47"/>
      <c r="S76" s="47"/>
      <c r="T76" s="65"/>
      <c r="U76" s="66">
        <v>2</v>
      </c>
      <c r="V76" s="47">
        <v>2</v>
      </c>
      <c r="W76" s="47">
        <v>14</v>
      </c>
      <c r="X76" s="48">
        <v>3548.2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</row>
    <row r="77" spans="1:143" ht="12.75">
      <c r="A77" s="106" t="s">
        <v>33</v>
      </c>
      <c r="B77" s="127" t="s">
        <v>98</v>
      </c>
      <c r="C77" s="127" t="s">
        <v>53</v>
      </c>
      <c r="D77" s="148" t="s">
        <v>677</v>
      </c>
      <c r="E77" s="26">
        <v>253</v>
      </c>
      <c r="F77" s="27">
        <f>SUM(F74:F76)</f>
        <v>722</v>
      </c>
      <c r="G77" s="27">
        <f>SUM(G74:G76)</f>
        <v>1757</v>
      </c>
      <c r="H77" s="27">
        <f>SUM(H74:H76)</f>
        <v>1923663.4000000001</v>
      </c>
      <c r="I77" s="29">
        <v>121</v>
      </c>
      <c r="J77" s="27">
        <f>SUM(J74:J76)</f>
        <v>213</v>
      </c>
      <c r="K77" s="27">
        <f>SUM(K74:K76)</f>
        <v>552</v>
      </c>
      <c r="L77" s="27">
        <f>SUM(L74:L76)</f>
        <v>592554.9</v>
      </c>
      <c r="M77" s="29">
        <v>116</v>
      </c>
      <c r="N77" s="27">
        <f>SUM(N74:N76)</f>
        <v>208</v>
      </c>
      <c r="O77" s="27">
        <f>SUM(O74:O76)</f>
        <v>523</v>
      </c>
      <c r="P77" s="27">
        <f>SUM(P74:P76)</f>
        <v>583143.8</v>
      </c>
      <c r="Q77" s="29">
        <v>76</v>
      </c>
      <c r="R77" s="27">
        <f>SUM(R74:R76)</f>
        <v>145</v>
      </c>
      <c r="S77" s="27">
        <f>SUM(S74:S76)</f>
        <v>341</v>
      </c>
      <c r="T77" s="27">
        <f>SUM(T74:T76)</f>
        <v>379133.5</v>
      </c>
      <c r="U77" s="29">
        <v>71</v>
      </c>
      <c r="V77" s="27">
        <f>SUM(V74:V76)</f>
        <v>156</v>
      </c>
      <c r="W77" s="27">
        <f>SUM(W74:W76)</f>
        <v>341</v>
      </c>
      <c r="X77" s="27">
        <f>SUM(X74:X76)</f>
        <v>368831.2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</row>
    <row r="78" spans="1:143" ht="12.75">
      <c r="A78" s="106" t="s">
        <v>33</v>
      </c>
      <c r="B78" s="127" t="s">
        <v>102</v>
      </c>
      <c r="C78" s="127" t="s">
        <v>103</v>
      </c>
      <c r="D78" s="153" t="s">
        <v>104</v>
      </c>
      <c r="E78" s="64">
        <v>1</v>
      </c>
      <c r="F78" s="47">
        <v>1</v>
      </c>
      <c r="G78" s="47">
        <v>4</v>
      </c>
      <c r="H78" s="65">
        <v>184.4</v>
      </c>
      <c r="I78" s="66">
        <v>1</v>
      </c>
      <c r="J78" s="47">
        <v>1</v>
      </c>
      <c r="K78" s="47">
        <v>4</v>
      </c>
      <c r="L78" s="65">
        <v>184.4</v>
      </c>
      <c r="M78" s="66"/>
      <c r="N78" s="64"/>
      <c r="O78" s="47"/>
      <c r="P78" s="65"/>
      <c r="Q78" s="66"/>
      <c r="R78" s="47"/>
      <c r="S78" s="47"/>
      <c r="T78" s="65"/>
      <c r="U78" s="66"/>
      <c r="V78" s="47"/>
      <c r="W78" s="47"/>
      <c r="X78" s="4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</row>
    <row r="79" spans="1:143" ht="12.75">
      <c r="A79" s="106" t="s">
        <v>33</v>
      </c>
      <c r="B79" s="127" t="s">
        <v>102</v>
      </c>
      <c r="C79" s="127" t="s">
        <v>103</v>
      </c>
      <c r="D79" s="153" t="s">
        <v>105</v>
      </c>
      <c r="E79" s="64">
        <v>119</v>
      </c>
      <c r="F79" s="47">
        <v>348</v>
      </c>
      <c r="G79" s="47">
        <v>730</v>
      </c>
      <c r="H79" s="65">
        <v>48371.1</v>
      </c>
      <c r="I79" s="66">
        <v>47</v>
      </c>
      <c r="J79" s="47">
        <v>104</v>
      </c>
      <c r="K79" s="47">
        <v>219</v>
      </c>
      <c r="L79" s="65">
        <v>14730.3</v>
      </c>
      <c r="M79" s="66">
        <v>56</v>
      </c>
      <c r="N79" s="64">
        <v>124</v>
      </c>
      <c r="O79" s="47">
        <v>254</v>
      </c>
      <c r="P79" s="65">
        <v>16591.4</v>
      </c>
      <c r="Q79" s="66">
        <v>33</v>
      </c>
      <c r="R79" s="47">
        <v>70</v>
      </c>
      <c r="S79" s="47">
        <v>139</v>
      </c>
      <c r="T79" s="65">
        <v>8976.2</v>
      </c>
      <c r="U79" s="66">
        <v>29</v>
      </c>
      <c r="V79" s="47">
        <v>50</v>
      </c>
      <c r="W79" s="47">
        <v>118</v>
      </c>
      <c r="X79" s="48">
        <v>8073.2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</row>
    <row r="80" spans="1:143" ht="12.75">
      <c r="A80" s="106" t="s">
        <v>33</v>
      </c>
      <c r="B80" s="127" t="s">
        <v>102</v>
      </c>
      <c r="C80" s="127" t="s">
        <v>103</v>
      </c>
      <c r="D80" s="153" t="s">
        <v>106</v>
      </c>
      <c r="E80" s="64">
        <v>402</v>
      </c>
      <c r="F80" s="47">
        <v>1181</v>
      </c>
      <c r="G80" s="47">
        <v>2631</v>
      </c>
      <c r="H80" s="65">
        <v>152766.5</v>
      </c>
      <c r="I80" s="66">
        <v>133</v>
      </c>
      <c r="J80" s="47">
        <v>222</v>
      </c>
      <c r="K80" s="47">
        <v>491</v>
      </c>
      <c r="L80" s="65">
        <v>29921.15</v>
      </c>
      <c r="M80" s="66">
        <v>161</v>
      </c>
      <c r="N80" s="64">
        <v>262</v>
      </c>
      <c r="O80" s="47">
        <v>606</v>
      </c>
      <c r="P80" s="65">
        <v>35603.35</v>
      </c>
      <c r="Q80" s="66">
        <v>150</v>
      </c>
      <c r="R80" s="47">
        <v>261</v>
      </c>
      <c r="S80" s="47">
        <v>610</v>
      </c>
      <c r="T80" s="65">
        <v>34695.5</v>
      </c>
      <c r="U80" s="66">
        <v>215</v>
      </c>
      <c r="V80" s="47">
        <v>436</v>
      </c>
      <c r="W80" s="47">
        <v>924</v>
      </c>
      <c r="X80" s="48">
        <v>52546.5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</row>
    <row r="81" spans="1:143" ht="12.75">
      <c r="A81" s="106" t="s">
        <v>33</v>
      </c>
      <c r="B81" s="127" t="s">
        <v>102</v>
      </c>
      <c r="C81" s="127" t="s">
        <v>103</v>
      </c>
      <c r="D81" s="153" t="s">
        <v>107</v>
      </c>
      <c r="E81" s="64">
        <v>11</v>
      </c>
      <c r="F81" s="47">
        <v>15</v>
      </c>
      <c r="G81" s="47">
        <v>62</v>
      </c>
      <c r="H81" s="65">
        <v>2684.2</v>
      </c>
      <c r="I81" s="66">
        <v>7</v>
      </c>
      <c r="J81" s="47">
        <v>7</v>
      </c>
      <c r="K81" s="47">
        <v>24</v>
      </c>
      <c r="L81" s="65">
        <v>1117.6</v>
      </c>
      <c r="M81" s="66">
        <v>5</v>
      </c>
      <c r="N81" s="64">
        <v>6</v>
      </c>
      <c r="O81" s="47">
        <v>26</v>
      </c>
      <c r="P81" s="65">
        <v>1147.4</v>
      </c>
      <c r="Q81" s="66">
        <v>2</v>
      </c>
      <c r="R81" s="47">
        <v>2</v>
      </c>
      <c r="S81" s="47">
        <v>12</v>
      </c>
      <c r="T81" s="65">
        <v>419.2</v>
      </c>
      <c r="U81" s="66"/>
      <c r="V81" s="47"/>
      <c r="W81" s="47"/>
      <c r="X81" s="4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</row>
    <row r="82" spans="1:143" ht="12.75">
      <c r="A82" s="106" t="s">
        <v>33</v>
      </c>
      <c r="B82" s="127" t="s">
        <v>102</v>
      </c>
      <c r="C82" s="127" t="s">
        <v>103</v>
      </c>
      <c r="D82" s="153" t="s">
        <v>108</v>
      </c>
      <c r="E82" s="64">
        <v>7</v>
      </c>
      <c r="F82" s="47">
        <v>8</v>
      </c>
      <c r="G82" s="47">
        <v>28</v>
      </c>
      <c r="H82" s="65">
        <v>2281.4</v>
      </c>
      <c r="I82" s="66">
        <v>6</v>
      </c>
      <c r="J82" s="47">
        <v>7</v>
      </c>
      <c r="K82" s="47">
        <v>26</v>
      </c>
      <c r="L82" s="65">
        <v>2148.7</v>
      </c>
      <c r="M82" s="66">
        <v>1</v>
      </c>
      <c r="N82" s="64">
        <v>1</v>
      </c>
      <c r="O82" s="47">
        <v>2</v>
      </c>
      <c r="P82" s="65">
        <v>132.7</v>
      </c>
      <c r="Q82" s="66"/>
      <c r="R82" s="47"/>
      <c r="S82" s="47"/>
      <c r="T82" s="65"/>
      <c r="U82" s="66"/>
      <c r="V82" s="47"/>
      <c r="W82" s="47"/>
      <c r="X82" s="4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</row>
    <row r="83" spans="1:143" ht="12.75">
      <c r="A83" s="106" t="s">
        <v>33</v>
      </c>
      <c r="B83" s="127" t="s">
        <v>102</v>
      </c>
      <c r="C83" s="127" t="s">
        <v>103</v>
      </c>
      <c r="D83" s="153" t="s">
        <v>109</v>
      </c>
      <c r="E83" s="64">
        <v>1326</v>
      </c>
      <c r="F83" s="47">
        <v>5774</v>
      </c>
      <c r="G83" s="47">
        <v>12187</v>
      </c>
      <c r="H83" s="65">
        <v>1744113.3</v>
      </c>
      <c r="I83" s="66">
        <v>522</v>
      </c>
      <c r="J83" s="47">
        <v>1209</v>
      </c>
      <c r="K83" s="47">
        <v>2599</v>
      </c>
      <c r="L83" s="65">
        <v>372001.7</v>
      </c>
      <c r="M83" s="66">
        <v>714</v>
      </c>
      <c r="N83" s="64">
        <v>1787</v>
      </c>
      <c r="O83" s="47">
        <v>3752</v>
      </c>
      <c r="P83" s="65">
        <v>537039.6</v>
      </c>
      <c r="Q83" s="66">
        <v>510</v>
      </c>
      <c r="R83" s="47">
        <v>1167</v>
      </c>
      <c r="S83" s="47">
        <v>2508</v>
      </c>
      <c r="T83" s="65">
        <v>359356.6</v>
      </c>
      <c r="U83" s="66">
        <v>615</v>
      </c>
      <c r="V83" s="47">
        <v>1611</v>
      </c>
      <c r="W83" s="47">
        <v>3328</v>
      </c>
      <c r="X83" s="48">
        <v>475715.4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</row>
    <row r="84" spans="1:143" ht="12.75">
      <c r="A84" s="106" t="s">
        <v>33</v>
      </c>
      <c r="B84" s="127" t="s">
        <v>102</v>
      </c>
      <c r="C84" s="127" t="s">
        <v>103</v>
      </c>
      <c r="D84" s="148" t="s">
        <v>677</v>
      </c>
      <c r="E84" s="26">
        <v>1669</v>
      </c>
      <c r="F84" s="27">
        <f>SUM(F78:F83)</f>
        <v>7327</v>
      </c>
      <c r="G84" s="27">
        <f>SUM(G78:G83)</f>
        <v>15642</v>
      </c>
      <c r="H84" s="27">
        <f>SUM(H78:H83)</f>
        <v>1950400.9000000001</v>
      </c>
      <c r="I84" s="29">
        <v>702</v>
      </c>
      <c r="J84" s="27">
        <f>SUM(J78:J83)</f>
        <v>1550</v>
      </c>
      <c r="K84" s="27">
        <f>SUM(K78:K83)</f>
        <v>3363</v>
      </c>
      <c r="L84" s="27">
        <f>SUM(L78:L83)</f>
        <v>420103.85</v>
      </c>
      <c r="M84" s="29">
        <v>922</v>
      </c>
      <c r="N84" s="27">
        <f>SUM(N78:N83)</f>
        <v>2180</v>
      </c>
      <c r="O84" s="27">
        <f>SUM(O78:O83)</f>
        <v>4640</v>
      </c>
      <c r="P84" s="27">
        <f>SUM(P78:P83)</f>
        <v>590514.45</v>
      </c>
      <c r="Q84" s="29">
        <v>680</v>
      </c>
      <c r="R84" s="27">
        <f>SUM(R78:R83)</f>
        <v>1500</v>
      </c>
      <c r="S84" s="27">
        <f>SUM(S78:S83)</f>
        <v>3269</v>
      </c>
      <c r="T84" s="27">
        <f>SUM(T78:T83)</f>
        <v>403447.5</v>
      </c>
      <c r="U84" s="29">
        <v>838</v>
      </c>
      <c r="V84" s="27">
        <f>SUM(V78:V83)</f>
        <v>2097</v>
      </c>
      <c r="W84" s="27">
        <f>SUM(W78:W83)</f>
        <v>4370</v>
      </c>
      <c r="X84" s="27">
        <f>SUM(X78:X83)</f>
        <v>536335.1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</row>
    <row r="85" spans="1:143" ht="12.75">
      <c r="A85" s="106" t="s">
        <v>33</v>
      </c>
      <c r="B85" s="127" t="s">
        <v>110</v>
      </c>
      <c r="C85" s="127" t="s">
        <v>111</v>
      </c>
      <c r="D85" s="153" t="s">
        <v>112</v>
      </c>
      <c r="E85" s="64">
        <v>220</v>
      </c>
      <c r="F85" s="47">
        <v>769</v>
      </c>
      <c r="G85" s="47">
        <v>1543</v>
      </c>
      <c r="H85" s="65">
        <v>3734579.65</v>
      </c>
      <c r="I85" s="66">
        <v>106</v>
      </c>
      <c r="J85" s="47">
        <v>164</v>
      </c>
      <c r="K85" s="47">
        <v>327</v>
      </c>
      <c r="L85" s="65">
        <v>791135.65</v>
      </c>
      <c r="M85" s="66">
        <v>106</v>
      </c>
      <c r="N85" s="64">
        <v>193</v>
      </c>
      <c r="O85" s="47">
        <v>383</v>
      </c>
      <c r="P85" s="65">
        <v>927035.5</v>
      </c>
      <c r="Q85" s="66">
        <v>95</v>
      </c>
      <c r="R85" s="47">
        <v>163</v>
      </c>
      <c r="S85" s="47">
        <v>329</v>
      </c>
      <c r="T85" s="65">
        <v>796404.9</v>
      </c>
      <c r="U85" s="66">
        <v>123</v>
      </c>
      <c r="V85" s="47">
        <v>249</v>
      </c>
      <c r="W85" s="47">
        <v>504</v>
      </c>
      <c r="X85" s="48">
        <v>1220003.6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</row>
    <row r="86" spans="1:143" ht="12.75">
      <c r="A86" s="106" t="s">
        <v>33</v>
      </c>
      <c r="B86" s="127" t="s">
        <v>110</v>
      </c>
      <c r="C86" s="127" t="s">
        <v>111</v>
      </c>
      <c r="D86" s="148" t="s">
        <v>677</v>
      </c>
      <c r="E86" s="26">
        <v>220</v>
      </c>
      <c r="F86" s="27">
        <v>769</v>
      </c>
      <c r="G86" s="27">
        <v>1543</v>
      </c>
      <c r="H86" s="28">
        <v>3734579.65</v>
      </c>
      <c r="I86" s="29">
        <v>106</v>
      </c>
      <c r="J86" s="27">
        <v>164</v>
      </c>
      <c r="K86" s="27">
        <v>327</v>
      </c>
      <c r="L86" s="28">
        <v>791135.65</v>
      </c>
      <c r="M86" s="29">
        <v>106</v>
      </c>
      <c r="N86" s="26">
        <v>193</v>
      </c>
      <c r="O86" s="27">
        <v>383</v>
      </c>
      <c r="P86" s="28">
        <v>927035.5</v>
      </c>
      <c r="Q86" s="29">
        <v>95</v>
      </c>
      <c r="R86" s="27">
        <v>163</v>
      </c>
      <c r="S86" s="27">
        <v>329</v>
      </c>
      <c r="T86" s="28">
        <v>796404.9</v>
      </c>
      <c r="U86" s="29">
        <v>123</v>
      </c>
      <c r="V86" s="27">
        <v>249</v>
      </c>
      <c r="W86" s="27">
        <v>504</v>
      </c>
      <c r="X86" s="30">
        <v>1220003.6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</row>
    <row r="87" spans="1:143" ht="12.75">
      <c r="A87" s="106" t="s">
        <v>33</v>
      </c>
      <c r="B87" s="127" t="s">
        <v>113</v>
      </c>
      <c r="C87" s="127" t="s">
        <v>114</v>
      </c>
      <c r="D87" s="153" t="s">
        <v>115</v>
      </c>
      <c r="E87" s="64">
        <v>259</v>
      </c>
      <c r="F87" s="47">
        <v>909</v>
      </c>
      <c r="G87" s="47">
        <v>1805</v>
      </c>
      <c r="H87" s="65">
        <v>4351875.7</v>
      </c>
      <c r="I87" s="66">
        <v>124</v>
      </c>
      <c r="J87" s="47">
        <v>179</v>
      </c>
      <c r="K87" s="47">
        <v>348</v>
      </c>
      <c r="L87" s="65">
        <v>839354</v>
      </c>
      <c r="M87" s="66">
        <v>139</v>
      </c>
      <c r="N87" s="64">
        <v>252</v>
      </c>
      <c r="O87" s="47">
        <v>497</v>
      </c>
      <c r="P87" s="65">
        <v>1198683.05</v>
      </c>
      <c r="Q87" s="66">
        <v>121</v>
      </c>
      <c r="R87" s="47">
        <v>183</v>
      </c>
      <c r="S87" s="47">
        <v>360</v>
      </c>
      <c r="T87" s="65">
        <v>868056.2</v>
      </c>
      <c r="U87" s="66">
        <v>139</v>
      </c>
      <c r="V87" s="47">
        <v>295</v>
      </c>
      <c r="W87" s="47">
        <v>600</v>
      </c>
      <c r="X87" s="48">
        <v>1445782.45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</row>
    <row r="88" spans="1:143" ht="12.75">
      <c r="A88" s="106" t="s">
        <v>33</v>
      </c>
      <c r="B88" s="127" t="s">
        <v>113</v>
      </c>
      <c r="C88" s="127" t="s">
        <v>114</v>
      </c>
      <c r="D88" s="148" t="s">
        <v>677</v>
      </c>
      <c r="E88" s="26">
        <v>259</v>
      </c>
      <c r="F88" s="27">
        <v>909</v>
      </c>
      <c r="G88" s="27">
        <v>1805</v>
      </c>
      <c r="H88" s="28">
        <v>4351875.7</v>
      </c>
      <c r="I88" s="29">
        <v>124</v>
      </c>
      <c r="J88" s="27">
        <v>179</v>
      </c>
      <c r="K88" s="27">
        <v>348</v>
      </c>
      <c r="L88" s="28">
        <v>839354</v>
      </c>
      <c r="M88" s="29">
        <v>139</v>
      </c>
      <c r="N88" s="26">
        <v>252</v>
      </c>
      <c r="O88" s="27">
        <v>497</v>
      </c>
      <c r="P88" s="28">
        <v>1198683.05</v>
      </c>
      <c r="Q88" s="29">
        <v>121</v>
      </c>
      <c r="R88" s="27">
        <v>183</v>
      </c>
      <c r="S88" s="27">
        <v>360</v>
      </c>
      <c r="T88" s="28">
        <v>868056.2</v>
      </c>
      <c r="U88" s="29">
        <v>139</v>
      </c>
      <c r="V88" s="27">
        <v>295</v>
      </c>
      <c r="W88" s="27">
        <v>600</v>
      </c>
      <c r="X88" s="30">
        <v>1445782.45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</row>
    <row r="89" spans="1:143" ht="22.5">
      <c r="A89" s="106" t="s">
        <v>33</v>
      </c>
      <c r="B89" s="127" t="s">
        <v>116</v>
      </c>
      <c r="C89" s="127" t="s">
        <v>117</v>
      </c>
      <c r="D89" s="153" t="s">
        <v>118</v>
      </c>
      <c r="E89" s="64">
        <v>85</v>
      </c>
      <c r="F89" s="47">
        <v>270</v>
      </c>
      <c r="G89" s="47">
        <v>11922</v>
      </c>
      <c r="H89" s="65">
        <v>4399204</v>
      </c>
      <c r="I89" s="66">
        <v>44</v>
      </c>
      <c r="J89" s="47">
        <v>66</v>
      </c>
      <c r="K89" s="47">
        <v>2744</v>
      </c>
      <c r="L89" s="65">
        <v>1016155.2</v>
      </c>
      <c r="M89" s="66">
        <v>52</v>
      </c>
      <c r="N89" s="64">
        <v>80</v>
      </c>
      <c r="O89" s="47">
        <v>3587</v>
      </c>
      <c r="P89" s="65">
        <v>1312726</v>
      </c>
      <c r="Q89" s="66">
        <v>46</v>
      </c>
      <c r="R89" s="47">
        <v>50</v>
      </c>
      <c r="S89" s="47">
        <v>2511</v>
      </c>
      <c r="T89" s="65">
        <v>929898.8</v>
      </c>
      <c r="U89" s="66">
        <v>44</v>
      </c>
      <c r="V89" s="47">
        <v>74</v>
      </c>
      <c r="W89" s="47">
        <v>3080</v>
      </c>
      <c r="X89" s="48">
        <v>1140424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</row>
    <row r="90" spans="1:143" ht="22.5">
      <c r="A90" s="106" t="s">
        <v>33</v>
      </c>
      <c r="B90" s="127" t="s">
        <v>116</v>
      </c>
      <c r="C90" s="127" t="s">
        <v>117</v>
      </c>
      <c r="D90" s="153" t="s">
        <v>119</v>
      </c>
      <c r="E90" s="64">
        <v>15</v>
      </c>
      <c r="F90" s="47">
        <v>16</v>
      </c>
      <c r="G90" s="47">
        <v>900</v>
      </c>
      <c r="H90" s="65">
        <v>348933.6</v>
      </c>
      <c r="I90" s="66">
        <v>9</v>
      </c>
      <c r="J90" s="47">
        <v>9</v>
      </c>
      <c r="K90" s="47">
        <v>435</v>
      </c>
      <c r="L90" s="65">
        <v>161118</v>
      </c>
      <c r="M90" s="66">
        <v>1</v>
      </c>
      <c r="N90" s="64">
        <v>1</v>
      </c>
      <c r="O90" s="47">
        <v>12</v>
      </c>
      <c r="P90" s="65">
        <v>20003.2</v>
      </c>
      <c r="Q90" s="66">
        <v>3</v>
      </c>
      <c r="R90" s="47">
        <v>3</v>
      </c>
      <c r="S90" s="47">
        <v>168</v>
      </c>
      <c r="T90" s="65">
        <v>62234.4</v>
      </c>
      <c r="U90" s="66">
        <v>3</v>
      </c>
      <c r="V90" s="47">
        <v>3</v>
      </c>
      <c r="W90" s="47">
        <v>285</v>
      </c>
      <c r="X90" s="48">
        <v>105578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</row>
    <row r="91" spans="1:143" ht="12.75">
      <c r="A91" s="106" t="s">
        <v>33</v>
      </c>
      <c r="B91" s="127" t="s">
        <v>116</v>
      </c>
      <c r="C91" s="127" t="s">
        <v>117</v>
      </c>
      <c r="D91" s="148" t="s">
        <v>677</v>
      </c>
      <c r="E91" s="26">
        <v>86</v>
      </c>
      <c r="F91" s="27">
        <f>SUM(F89:F90)</f>
        <v>286</v>
      </c>
      <c r="G91" s="27">
        <f>SUM(G89:G90)</f>
        <v>12822</v>
      </c>
      <c r="H91" s="27">
        <f>SUM(H89:H90)</f>
        <v>4748137.6</v>
      </c>
      <c r="I91" s="29">
        <v>46</v>
      </c>
      <c r="J91" s="27">
        <f>SUM(J89:J90)</f>
        <v>75</v>
      </c>
      <c r="K91" s="27">
        <f>SUM(K89:K90)</f>
        <v>3179</v>
      </c>
      <c r="L91" s="27">
        <f>SUM(L89:L90)</f>
        <v>1177273.2</v>
      </c>
      <c r="M91" s="29">
        <v>52</v>
      </c>
      <c r="N91" s="27">
        <f>SUM(N89:N90)</f>
        <v>81</v>
      </c>
      <c r="O91" s="27">
        <f>SUM(O89:O90)</f>
        <v>3599</v>
      </c>
      <c r="P91" s="27">
        <f>SUM(P89:P90)</f>
        <v>1332729.2</v>
      </c>
      <c r="Q91" s="29">
        <v>47</v>
      </c>
      <c r="R91" s="27">
        <f>SUM(R89:R90)</f>
        <v>53</v>
      </c>
      <c r="S91" s="27">
        <f>SUM(S89:S90)</f>
        <v>2679</v>
      </c>
      <c r="T91" s="27">
        <f>SUM(T89:T90)</f>
        <v>992133.2000000001</v>
      </c>
      <c r="U91" s="29">
        <v>46</v>
      </c>
      <c r="V91" s="27">
        <f>SUM(V89:V90)</f>
        <v>77</v>
      </c>
      <c r="W91" s="27">
        <f>SUM(W89:W90)</f>
        <v>3365</v>
      </c>
      <c r="X91" s="27">
        <f>SUM(X89:X90)</f>
        <v>1246002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</row>
    <row r="92" spans="1:143" ht="22.5">
      <c r="A92" s="106" t="s">
        <v>33</v>
      </c>
      <c r="B92" s="127" t="s">
        <v>120</v>
      </c>
      <c r="C92" s="127" t="s">
        <v>117</v>
      </c>
      <c r="D92" s="153" t="s">
        <v>118</v>
      </c>
      <c r="E92" s="64">
        <v>4</v>
      </c>
      <c r="F92" s="47">
        <v>4</v>
      </c>
      <c r="G92" s="47">
        <v>123</v>
      </c>
      <c r="H92" s="65">
        <v>45528.4</v>
      </c>
      <c r="I92" s="66"/>
      <c r="J92" s="47"/>
      <c r="K92" s="47"/>
      <c r="L92" s="65"/>
      <c r="M92" s="66"/>
      <c r="N92" s="64"/>
      <c r="O92" s="47"/>
      <c r="P92" s="65"/>
      <c r="Q92" s="66"/>
      <c r="R92" s="47"/>
      <c r="S92" s="47"/>
      <c r="T92" s="65"/>
      <c r="U92" s="66">
        <v>4</v>
      </c>
      <c r="V92" s="47">
        <v>4</v>
      </c>
      <c r="W92" s="47">
        <v>123</v>
      </c>
      <c r="X92" s="48">
        <v>45528.4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</row>
    <row r="93" spans="1:143" ht="12.75">
      <c r="A93" s="106" t="s">
        <v>33</v>
      </c>
      <c r="B93" s="127" t="s">
        <v>120</v>
      </c>
      <c r="C93" s="127" t="s">
        <v>117</v>
      </c>
      <c r="D93" s="148" t="s">
        <v>677</v>
      </c>
      <c r="E93" s="26">
        <v>4</v>
      </c>
      <c r="F93" s="27">
        <v>4</v>
      </c>
      <c r="G93" s="27">
        <v>123</v>
      </c>
      <c r="H93" s="28">
        <v>45528.4</v>
      </c>
      <c r="I93" s="29"/>
      <c r="J93" s="27"/>
      <c r="K93" s="27"/>
      <c r="L93" s="28"/>
      <c r="M93" s="29"/>
      <c r="N93" s="26"/>
      <c r="O93" s="27"/>
      <c r="P93" s="28"/>
      <c r="Q93" s="29"/>
      <c r="R93" s="27"/>
      <c r="S93" s="27"/>
      <c r="T93" s="28"/>
      <c r="U93" s="29">
        <v>4</v>
      </c>
      <c r="V93" s="27">
        <v>4</v>
      </c>
      <c r="W93" s="27">
        <v>123</v>
      </c>
      <c r="X93" s="30">
        <v>45528.4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</row>
    <row r="94" spans="1:143" ht="22.5">
      <c r="A94" s="106" t="s">
        <v>33</v>
      </c>
      <c r="B94" s="127" t="s">
        <v>121</v>
      </c>
      <c r="C94" s="127" t="s">
        <v>122</v>
      </c>
      <c r="D94" s="153" t="s">
        <v>123</v>
      </c>
      <c r="E94" s="64">
        <v>1</v>
      </c>
      <c r="F94" s="47">
        <v>1</v>
      </c>
      <c r="G94" s="47">
        <v>3</v>
      </c>
      <c r="H94" s="65">
        <v>78.4</v>
      </c>
      <c r="I94" s="66"/>
      <c r="J94" s="47"/>
      <c r="K94" s="47"/>
      <c r="L94" s="65"/>
      <c r="M94" s="66">
        <v>1</v>
      </c>
      <c r="N94" s="64">
        <v>1</v>
      </c>
      <c r="O94" s="47">
        <v>3</v>
      </c>
      <c r="P94" s="65">
        <v>78.4</v>
      </c>
      <c r="Q94" s="66"/>
      <c r="R94" s="47"/>
      <c r="S94" s="47"/>
      <c r="T94" s="65"/>
      <c r="U94" s="66"/>
      <c r="V94" s="47"/>
      <c r="W94" s="47"/>
      <c r="X94" s="4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</row>
    <row r="95" spans="1:143" ht="22.5">
      <c r="A95" s="106" t="s">
        <v>33</v>
      </c>
      <c r="B95" s="127" t="s">
        <v>121</v>
      </c>
      <c r="C95" s="127" t="s">
        <v>122</v>
      </c>
      <c r="D95" s="153" t="s">
        <v>124</v>
      </c>
      <c r="E95" s="64">
        <v>35</v>
      </c>
      <c r="F95" s="47">
        <v>80</v>
      </c>
      <c r="G95" s="47">
        <v>221</v>
      </c>
      <c r="H95" s="65">
        <v>10917.45</v>
      </c>
      <c r="I95" s="66">
        <v>14</v>
      </c>
      <c r="J95" s="47">
        <v>19</v>
      </c>
      <c r="K95" s="47">
        <v>48</v>
      </c>
      <c r="L95" s="65">
        <v>2503.2</v>
      </c>
      <c r="M95" s="66">
        <v>13</v>
      </c>
      <c r="N95" s="64">
        <v>19</v>
      </c>
      <c r="O95" s="47">
        <v>46</v>
      </c>
      <c r="P95" s="65">
        <v>2476.95</v>
      </c>
      <c r="Q95" s="66">
        <v>14</v>
      </c>
      <c r="R95" s="47">
        <v>17</v>
      </c>
      <c r="S95" s="47">
        <v>43</v>
      </c>
      <c r="T95" s="65">
        <v>2231</v>
      </c>
      <c r="U95" s="66">
        <v>17</v>
      </c>
      <c r="V95" s="47">
        <v>25</v>
      </c>
      <c r="W95" s="47">
        <v>84</v>
      </c>
      <c r="X95" s="48">
        <v>3706.3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</row>
    <row r="96" spans="1:143" ht="12.75">
      <c r="A96" s="106" t="s">
        <v>33</v>
      </c>
      <c r="B96" s="127" t="s">
        <v>121</v>
      </c>
      <c r="C96" s="127" t="s">
        <v>122</v>
      </c>
      <c r="D96" s="148" t="s">
        <v>677</v>
      </c>
      <c r="E96" s="26">
        <v>36</v>
      </c>
      <c r="F96" s="27">
        <f>SUM(F94:F95)</f>
        <v>81</v>
      </c>
      <c r="G96" s="27">
        <f>SUM(G94:G95)</f>
        <v>224</v>
      </c>
      <c r="H96" s="27">
        <f>SUM(H94:H95)</f>
        <v>10995.85</v>
      </c>
      <c r="I96" s="29">
        <v>14</v>
      </c>
      <c r="J96" s="27">
        <f>SUM(J94:J95)</f>
        <v>19</v>
      </c>
      <c r="K96" s="27">
        <f>SUM(K94:K95)</f>
        <v>48</v>
      </c>
      <c r="L96" s="27">
        <f>SUM(L94:L95)</f>
        <v>2503.2</v>
      </c>
      <c r="M96" s="29">
        <v>14</v>
      </c>
      <c r="N96" s="27">
        <f>SUM(N94:N95)</f>
        <v>20</v>
      </c>
      <c r="O96" s="27">
        <f>SUM(O94:O95)</f>
        <v>49</v>
      </c>
      <c r="P96" s="27">
        <f>SUM(P94:P95)</f>
        <v>2555.35</v>
      </c>
      <c r="Q96" s="29">
        <v>14</v>
      </c>
      <c r="R96" s="27">
        <f>SUM(R94:R95)</f>
        <v>17</v>
      </c>
      <c r="S96" s="27">
        <f>SUM(S94:S95)</f>
        <v>43</v>
      </c>
      <c r="T96" s="27">
        <f>SUM(T94:T95)</f>
        <v>2231</v>
      </c>
      <c r="U96" s="29">
        <v>17</v>
      </c>
      <c r="V96" s="27">
        <f>SUM(V94:V95)</f>
        <v>25</v>
      </c>
      <c r="W96" s="27">
        <f>SUM(W94:W95)</f>
        <v>84</v>
      </c>
      <c r="X96" s="27">
        <f>SUM(X94:X95)</f>
        <v>3706.3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</row>
    <row r="97" spans="1:143" ht="12.75">
      <c r="A97" s="106" t="s">
        <v>33</v>
      </c>
      <c r="B97" s="127" t="s">
        <v>125</v>
      </c>
      <c r="C97" s="127" t="s">
        <v>126</v>
      </c>
      <c r="D97" s="153" t="s">
        <v>127</v>
      </c>
      <c r="E97" s="64">
        <v>7</v>
      </c>
      <c r="F97" s="47">
        <v>7</v>
      </c>
      <c r="G97" s="47">
        <v>13</v>
      </c>
      <c r="H97" s="65">
        <v>199.3</v>
      </c>
      <c r="I97" s="66">
        <v>2</v>
      </c>
      <c r="J97" s="47">
        <v>2</v>
      </c>
      <c r="K97" s="47">
        <v>4</v>
      </c>
      <c r="L97" s="65">
        <v>64.4</v>
      </c>
      <c r="M97" s="66">
        <v>1</v>
      </c>
      <c r="N97" s="64">
        <v>1</v>
      </c>
      <c r="O97" s="47">
        <v>1</v>
      </c>
      <c r="P97" s="65">
        <v>6.1</v>
      </c>
      <c r="Q97" s="66">
        <v>1</v>
      </c>
      <c r="R97" s="47">
        <v>1</v>
      </c>
      <c r="S97" s="47">
        <v>2</v>
      </c>
      <c r="T97" s="65">
        <v>32.2</v>
      </c>
      <c r="U97" s="66">
        <v>3</v>
      </c>
      <c r="V97" s="47">
        <v>3</v>
      </c>
      <c r="W97" s="47">
        <v>6</v>
      </c>
      <c r="X97" s="48">
        <v>96.6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</row>
    <row r="98" spans="1:143" ht="12.75">
      <c r="A98" s="106" t="s">
        <v>33</v>
      </c>
      <c r="B98" s="127" t="s">
        <v>125</v>
      </c>
      <c r="C98" s="127" t="s">
        <v>126</v>
      </c>
      <c r="D98" s="153" t="s">
        <v>128</v>
      </c>
      <c r="E98" s="64">
        <v>39</v>
      </c>
      <c r="F98" s="47">
        <v>71</v>
      </c>
      <c r="G98" s="47">
        <v>74</v>
      </c>
      <c r="H98" s="65">
        <v>5018</v>
      </c>
      <c r="I98" s="66">
        <v>16</v>
      </c>
      <c r="J98" s="47">
        <v>16</v>
      </c>
      <c r="K98" s="47">
        <v>18</v>
      </c>
      <c r="L98" s="65">
        <v>1246</v>
      </c>
      <c r="M98" s="66">
        <v>13</v>
      </c>
      <c r="N98" s="64">
        <v>19</v>
      </c>
      <c r="O98" s="47">
        <v>19</v>
      </c>
      <c r="P98" s="65">
        <v>1273</v>
      </c>
      <c r="Q98" s="66">
        <v>16</v>
      </c>
      <c r="R98" s="47">
        <v>17</v>
      </c>
      <c r="S98" s="47">
        <v>18</v>
      </c>
      <c r="T98" s="65">
        <v>1226</v>
      </c>
      <c r="U98" s="66">
        <v>12</v>
      </c>
      <c r="V98" s="47">
        <v>19</v>
      </c>
      <c r="W98" s="47">
        <v>19</v>
      </c>
      <c r="X98" s="48">
        <v>1273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</row>
    <row r="99" spans="1:143" ht="12.75">
      <c r="A99" s="106" t="s">
        <v>33</v>
      </c>
      <c r="B99" s="127" t="s">
        <v>125</v>
      </c>
      <c r="C99" s="127" t="s">
        <v>126</v>
      </c>
      <c r="D99" s="153" t="s">
        <v>129</v>
      </c>
      <c r="E99" s="64">
        <v>1</v>
      </c>
      <c r="F99" s="47">
        <v>1</v>
      </c>
      <c r="G99" s="47">
        <v>2</v>
      </c>
      <c r="H99" s="65">
        <v>32.2</v>
      </c>
      <c r="I99" s="66">
        <v>1</v>
      </c>
      <c r="J99" s="47">
        <v>1</v>
      </c>
      <c r="K99" s="47">
        <v>2</v>
      </c>
      <c r="L99" s="65">
        <v>32.2</v>
      </c>
      <c r="M99" s="66"/>
      <c r="N99" s="64"/>
      <c r="O99" s="47"/>
      <c r="P99" s="65"/>
      <c r="Q99" s="66"/>
      <c r="R99" s="47"/>
      <c r="S99" s="47"/>
      <c r="T99" s="65"/>
      <c r="U99" s="66"/>
      <c r="V99" s="47"/>
      <c r="W99" s="47"/>
      <c r="X99" s="4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</row>
    <row r="100" spans="1:143" ht="22.5">
      <c r="A100" s="106" t="s">
        <v>33</v>
      </c>
      <c r="B100" s="127" t="s">
        <v>125</v>
      </c>
      <c r="C100" s="127" t="s">
        <v>126</v>
      </c>
      <c r="D100" s="153" t="s">
        <v>130</v>
      </c>
      <c r="E100" s="64">
        <v>9</v>
      </c>
      <c r="F100" s="47">
        <v>9</v>
      </c>
      <c r="G100" s="47">
        <v>18</v>
      </c>
      <c r="H100" s="65">
        <v>524.7</v>
      </c>
      <c r="I100" s="66">
        <v>5</v>
      </c>
      <c r="J100" s="47">
        <v>5</v>
      </c>
      <c r="K100" s="47">
        <v>8</v>
      </c>
      <c r="L100" s="65">
        <v>213.2</v>
      </c>
      <c r="M100" s="66">
        <v>2</v>
      </c>
      <c r="N100" s="64">
        <v>2</v>
      </c>
      <c r="O100" s="47">
        <v>4</v>
      </c>
      <c r="P100" s="65">
        <v>116.6</v>
      </c>
      <c r="Q100" s="66">
        <v>1</v>
      </c>
      <c r="R100" s="47">
        <v>1</v>
      </c>
      <c r="S100" s="47">
        <v>2</v>
      </c>
      <c r="T100" s="65">
        <v>58.3</v>
      </c>
      <c r="U100" s="66">
        <v>1</v>
      </c>
      <c r="V100" s="47">
        <v>1</v>
      </c>
      <c r="W100" s="47">
        <v>4</v>
      </c>
      <c r="X100" s="48">
        <v>136.6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</row>
    <row r="101" spans="1:143" ht="12.75">
      <c r="A101" s="106" t="s">
        <v>33</v>
      </c>
      <c r="B101" s="127" t="s">
        <v>125</v>
      </c>
      <c r="C101" s="127" t="s">
        <v>126</v>
      </c>
      <c r="D101" s="153" t="s">
        <v>131</v>
      </c>
      <c r="E101" s="64">
        <v>88</v>
      </c>
      <c r="F101" s="47">
        <v>107</v>
      </c>
      <c r="G101" s="47">
        <v>182</v>
      </c>
      <c r="H101" s="65">
        <v>5743</v>
      </c>
      <c r="I101" s="66">
        <v>33</v>
      </c>
      <c r="J101" s="47">
        <v>36</v>
      </c>
      <c r="K101" s="47">
        <v>58</v>
      </c>
      <c r="L101" s="65">
        <v>1803</v>
      </c>
      <c r="M101" s="66">
        <v>30</v>
      </c>
      <c r="N101" s="64">
        <v>31</v>
      </c>
      <c r="O101" s="47">
        <v>56</v>
      </c>
      <c r="P101" s="65">
        <v>1816</v>
      </c>
      <c r="Q101" s="66">
        <v>20</v>
      </c>
      <c r="R101" s="47">
        <v>21</v>
      </c>
      <c r="S101" s="47">
        <v>32</v>
      </c>
      <c r="T101" s="65">
        <v>1005</v>
      </c>
      <c r="U101" s="66">
        <v>18</v>
      </c>
      <c r="V101" s="47">
        <v>19</v>
      </c>
      <c r="W101" s="47">
        <v>36</v>
      </c>
      <c r="X101" s="48">
        <v>1119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</row>
    <row r="102" spans="1:143" ht="12.75">
      <c r="A102" s="106" t="s">
        <v>33</v>
      </c>
      <c r="B102" s="127" t="s">
        <v>125</v>
      </c>
      <c r="C102" s="127" t="s">
        <v>126</v>
      </c>
      <c r="D102" s="153" t="s">
        <v>132</v>
      </c>
      <c r="E102" s="64">
        <v>125</v>
      </c>
      <c r="F102" s="47">
        <v>171</v>
      </c>
      <c r="G102" s="47">
        <v>191</v>
      </c>
      <c r="H102" s="65">
        <v>12875.2</v>
      </c>
      <c r="I102" s="66">
        <v>44</v>
      </c>
      <c r="J102" s="47">
        <v>49</v>
      </c>
      <c r="K102" s="47">
        <v>53</v>
      </c>
      <c r="L102" s="65">
        <v>3570.1</v>
      </c>
      <c r="M102" s="66">
        <v>38</v>
      </c>
      <c r="N102" s="64">
        <v>41</v>
      </c>
      <c r="O102" s="47">
        <v>43</v>
      </c>
      <c r="P102" s="65">
        <v>2860.1</v>
      </c>
      <c r="Q102" s="66">
        <v>42</v>
      </c>
      <c r="R102" s="47">
        <v>47</v>
      </c>
      <c r="S102" s="47">
        <v>51</v>
      </c>
      <c r="T102" s="65">
        <v>3457</v>
      </c>
      <c r="U102" s="66">
        <v>29</v>
      </c>
      <c r="V102" s="47">
        <v>34</v>
      </c>
      <c r="W102" s="47">
        <v>44</v>
      </c>
      <c r="X102" s="48">
        <v>2988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</row>
    <row r="103" spans="1:143" ht="12.75">
      <c r="A103" s="106" t="s">
        <v>33</v>
      </c>
      <c r="B103" s="127" t="s">
        <v>125</v>
      </c>
      <c r="C103" s="127" t="s">
        <v>126</v>
      </c>
      <c r="D103" s="153" t="s">
        <v>133</v>
      </c>
      <c r="E103" s="64">
        <v>31</v>
      </c>
      <c r="F103" s="47">
        <v>37</v>
      </c>
      <c r="G103" s="47">
        <v>95</v>
      </c>
      <c r="H103" s="65">
        <v>2263.1</v>
      </c>
      <c r="I103" s="66">
        <v>10</v>
      </c>
      <c r="J103" s="47">
        <v>12</v>
      </c>
      <c r="K103" s="47">
        <v>40</v>
      </c>
      <c r="L103" s="65">
        <v>882.3</v>
      </c>
      <c r="M103" s="66">
        <v>11</v>
      </c>
      <c r="N103" s="64">
        <v>11</v>
      </c>
      <c r="O103" s="47">
        <v>21</v>
      </c>
      <c r="P103" s="65">
        <v>661.45</v>
      </c>
      <c r="Q103" s="66">
        <v>8</v>
      </c>
      <c r="R103" s="47">
        <v>8</v>
      </c>
      <c r="S103" s="47">
        <v>19</v>
      </c>
      <c r="T103" s="65">
        <v>369.55</v>
      </c>
      <c r="U103" s="66">
        <v>5</v>
      </c>
      <c r="V103" s="47">
        <v>6</v>
      </c>
      <c r="W103" s="47">
        <v>15</v>
      </c>
      <c r="X103" s="48">
        <v>349.8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</row>
    <row r="104" spans="1:143" ht="12.75">
      <c r="A104" s="106" t="s">
        <v>33</v>
      </c>
      <c r="B104" s="127" t="s">
        <v>125</v>
      </c>
      <c r="C104" s="127" t="s">
        <v>126</v>
      </c>
      <c r="D104" s="153" t="s">
        <v>134</v>
      </c>
      <c r="E104" s="64">
        <v>325</v>
      </c>
      <c r="F104" s="47">
        <v>429</v>
      </c>
      <c r="G104" s="47">
        <v>656</v>
      </c>
      <c r="H104" s="65">
        <v>33566.3</v>
      </c>
      <c r="I104" s="66">
        <v>113</v>
      </c>
      <c r="J104" s="47">
        <v>131</v>
      </c>
      <c r="K104" s="47">
        <v>224</v>
      </c>
      <c r="L104" s="65">
        <v>11911.85</v>
      </c>
      <c r="M104" s="66">
        <v>88</v>
      </c>
      <c r="N104" s="64">
        <v>99</v>
      </c>
      <c r="O104" s="47">
        <v>153</v>
      </c>
      <c r="P104" s="65">
        <v>7722.05</v>
      </c>
      <c r="Q104" s="66">
        <v>99</v>
      </c>
      <c r="R104" s="47">
        <v>111</v>
      </c>
      <c r="S104" s="47">
        <v>152</v>
      </c>
      <c r="T104" s="65">
        <v>7663.8</v>
      </c>
      <c r="U104" s="66">
        <v>73</v>
      </c>
      <c r="V104" s="47">
        <v>88</v>
      </c>
      <c r="W104" s="47">
        <v>126</v>
      </c>
      <c r="X104" s="48">
        <v>6268.6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</row>
    <row r="105" spans="1:143" ht="12.75">
      <c r="A105" s="106" t="s">
        <v>33</v>
      </c>
      <c r="B105" s="127" t="s">
        <v>125</v>
      </c>
      <c r="C105" s="127" t="s">
        <v>126</v>
      </c>
      <c r="D105" s="153" t="s">
        <v>135</v>
      </c>
      <c r="E105" s="64">
        <v>361</v>
      </c>
      <c r="F105" s="47">
        <v>590</v>
      </c>
      <c r="G105" s="47">
        <v>623</v>
      </c>
      <c r="H105" s="65">
        <v>68333.2</v>
      </c>
      <c r="I105" s="66">
        <v>109</v>
      </c>
      <c r="J105" s="47">
        <v>124</v>
      </c>
      <c r="K105" s="47">
        <v>133</v>
      </c>
      <c r="L105" s="65">
        <v>14504.65</v>
      </c>
      <c r="M105" s="66">
        <v>134</v>
      </c>
      <c r="N105" s="64">
        <v>158</v>
      </c>
      <c r="O105" s="47">
        <v>166</v>
      </c>
      <c r="P105" s="65">
        <v>18222.7</v>
      </c>
      <c r="Q105" s="66">
        <v>120</v>
      </c>
      <c r="R105" s="47">
        <v>152</v>
      </c>
      <c r="S105" s="47">
        <v>161</v>
      </c>
      <c r="T105" s="65">
        <v>17752.65</v>
      </c>
      <c r="U105" s="66">
        <v>128</v>
      </c>
      <c r="V105" s="47">
        <v>156</v>
      </c>
      <c r="W105" s="47">
        <v>163</v>
      </c>
      <c r="X105" s="48">
        <v>17853.2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</row>
    <row r="106" spans="1:143" ht="22.5">
      <c r="A106" s="106" t="s">
        <v>33</v>
      </c>
      <c r="B106" s="127" t="s">
        <v>125</v>
      </c>
      <c r="C106" s="127" t="s">
        <v>126</v>
      </c>
      <c r="D106" s="153" t="s">
        <v>136</v>
      </c>
      <c r="E106" s="64">
        <v>12</v>
      </c>
      <c r="F106" s="47">
        <v>14</v>
      </c>
      <c r="G106" s="47">
        <v>50</v>
      </c>
      <c r="H106" s="65">
        <v>677</v>
      </c>
      <c r="I106" s="66">
        <v>1</v>
      </c>
      <c r="J106" s="47">
        <v>1</v>
      </c>
      <c r="K106" s="47">
        <v>5</v>
      </c>
      <c r="L106" s="65">
        <v>67</v>
      </c>
      <c r="M106" s="66">
        <v>4</v>
      </c>
      <c r="N106" s="64">
        <v>4</v>
      </c>
      <c r="O106" s="47">
        <v>13</v>
      </c>
      <c r="P106" s="65">
        <v>146.2</v>
      </c>
      <c r="Q106" s="66"/>
      <c r="R106" s="47"/>
      <c r="S106" s="47"/>
      <c r="T106" s="65"/>
      <c r="U106" s="66">
        <v>7</v>
      </c>
      <c r="V106" s="47">
        <v>9</v>
      </c>
      <c r="W106" s="47">
        <v>32</v>
      </c>
      <c r="X106" s="48">
        <v>463.8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</row>
    <row r="107" spans="1:143" ht="22.5">
      <c r="A107" s="106" t="s">
        <v>33</v>
      </c>
      <c r="B107" s="127" t="s">
        <v>125</v>
      </c>
      <c r="C107" s="127" t="s">
        <v>126</v>
      </c>
      <c r="D107" s="153" t="s">
        <v>137</v>
      </c>
      <c r="E107" s="64">
        <v>13</v>
      </c>
      <c r="F107" s="47">
        <v>13</v>
      </c>
      <c r="G107" s="47">
        <v>32</v>
      </c>
      <c r="H107" s="65">
        <v>731.9</v>
      </c>
      <c r="I107" s="66">
        <v>4</v>
      </c>
      <c r="J107" s="47">
        <v>4</v>
      </c>
      <c r="K107" s="47">
        <v>12</v>
      </c>
      <c r="L107" s="65">
        <v>233.2</v>
      </c>
      <c r="M107" s="66">
        <v>1</v>
      </c>
      <c r="N107" s="64">
        <v>1</v>
      </c>
      <c r="O107" s="47">
        <v>3</v>
      </c>
      <c r="P107" s="65">
        <v>58.3</v>
      </c>
      <c r="Q107" s="66">
        <v>5</v>
      </c>
      <c r="R107" s="47">
        <v>5</v>
      </c>
      <c r="S107" s="47">
        <v>12</v>
      </c>
      <c r="T107" s="65">
        <v>369.9</v>
      </c>
      <c r="U107" s="66">
        <v>3</v>
      </c>
      <c r="V107" s="47">
        <v>3</v>
      </c>
      <c r="W107" s="47">
        <v>5</v>
      </c>
      <c r="X107" s="48">
        <v>70.5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</row>
    <row r="108" spans="1:143" ht="22.5">
      <c r="A108" s="106" t="s">
        <v>33</v>
      </c>
      <c r="B108" s="127" t="s">
        <v>125</v>
      </c>
      <c r="C108" s="127" t="s">
        <v>126</v>
      </c>
      <c r="D108" s="153" t="s">
        <v>138</v>
      </c>
      <c r="E108" s="64">
        <v>2</v>
      </c>
      <c r="F108" s="47">
        <v>2</v>
      </c>
      <c r="G108" s="47">
        <v>2</v>
      </c>
      <c r="H108" s="65">
        <v>103.55</v>
      </c>
      <c r="I108" s="66"/>
      <c r="J108" s="47"/>
      <c r="K108" s="47"/>
      <c r="L108" s="65"/>
      <c r="M108" s="66">
        <v>2</v>
      </c>
      <c r="N108" s="64">
        <v>2</v>
      </c>
      <c r="O108" s="47">
        <v>2</v>
      </c>
      <c r="P108" s="65">
        <v>103.55</v>
      </c>
      <c r="Q108" s="66"/>
      <c r="R108" s="47"/>
      <c r="S108" s="47"/>
      <c r="T108" s="65"/>
      <c r="U108" s="66"/>
      <c r="V108" s="47"/>
      <c r="W108" s="47"/>
      <c r="X108" s="4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</row>
    <row r="109" spans="1:143" ht="22.5">
      <c r="A109" s="106" t="s">
        <v>33</v>
      </c>
      <c r="B109" s="127" t="s">
        <v>125</v>
      </c>
      <c r="C109" s="127" t="s">
        <v>126</v>
      </c>
      <c r="D109" s="153" t="s">
        <v>139</v>
      </c>
      <c r="E109" s="64">
        <v>181</v>
      </c>
      <c r="F109" s="47">
        <v>252</v>
      </c>
      <c r="G109" s="47">
        <v>413</v>
      </c>
      <c r="H109" s="65">
        <v>21609.15</v>
      </c>
      <c r="I109" s="66">
        <v>43</v>
      </c>
      <c r="J109" s="47">
        <v>47</v>
      </c>
      <c r="K109" s="47">
        <v>77</v>
      </c>
      <c r="L109" s="65">
        <v>4058.15</v>
      </c>
      <c r="M109" s="66">
        <v>47</v>
      </c>
      <c r="N109" s="64">
        <v>60</v>
      </c>
      <c r="O109" s="47">
        <v>101</v>
      </c>
      <c r="P109" s="65">
        <v>5401.2</v>
      </c>
      <c r="Q109" s="66">
        <v>64</v>
      </c>
      <c r="R109" s="47">
        <v>66</v>
      </c>
      <c r="S109" s="47">
        <v>102</v>
      </c>
      <c r="T109" s="65">
        <v>5176.65</v>
      </c>
      <c r="U109" s="66">
        <v>68</v>
      </c>
      <c r="V109" s="47">
        <v>79</v>
      </c>
      <c r="W109" s="47">
        <v>133</v>
      </c>
      <c r="X109" s="48">
        <v>6973.15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</row>
    <row r="110" spans="1:143" ht="12.75">
      <c r="A110" s="106" t="s">
        <v>33</v>
      </c>
      <c r="B110" s="127" t="s">
        <v>125</v>
      </c>
      <c r="C110" s="127" t="s">
        <v>126</v>
      </c>
      <c r="D110" s="153" t="s">
        <v>140</v>
      </c>
      <c r="E110" s="64">
        <v>21</v>
      </c>
      <c r="F110" s="47">
        <v>21</v>
      </c>
      <c r="G110" s="47">
        <v>32</v>
      </c>
      <c r="H110" s="65">
        <v>531.15</v>
      </c>
      <c r="I110" s="66">
        <v>4</v>
      </c>
      <c r="J110" s="47">
        <v>4</v>
      </c>
      <c r="K110" s="47">
        <v>8</v>
      </c>
      <c r="L110" s="65">
        <v>189.7</v>
      </c>
      <c r="M110" s="66">
        <v>5</v>
      </c>
      <c r="N110" s="64">
        <v>5</v>
      </c>
      <c r="O110" s="47">
        <v>11</v>
      </c>
      <c r="P110" s="65">
        <v>242.15</v>
      </c>
      <c r="Q110" s="66">
        <v>5</v>
      </c>
      <c r="R110" s="47">
        <v>5</v>
      </c>
      <c r="S110" s="47">
        <v>6</v>
      </c>
      <c r="T110" s="65">
        <v>56.6</v>
      </c>
      <c r="U110" s="66">
        <v>7</v>
      </c>
      <c r="V110" s="47">
        <v>7</v>
      </c>
      <c r="W110" s="47">
        <v>7</v>
      </c>
      <c r="X110" s="48">
        <v>42.7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</row>
    <row r="111" spans="1:143" ht="12.75">
      <c r="A111" s="106" t="s">
        <v>33</v>
      </c>
      <c r="B111" s="127" t="s">
        <v>125</v>
      </c>
      <c r="C111" s="127" t="s">
        <v>126</v>
      </c>
      <c r="D111" s="153" t="s">
        <v>141</v>
      </c>
      <c r="E111" s="64">
        <v>52</v>
      </c>
      <c r="F111" s="47">
        <v>62</v>
      </c>
      <c r="G111" s="47">
        <v>66</v>
      </c>
      <c r="H111" s="65">
        <v>7243.2</v>
      </c>
      <c r="I111" s="66">
        <v>13</v>
      </c>
      <c r="J111" s="47">
        <v>13</v>
      </c>
      <c r="K111" s="47">
        <v>14</v>
      </c>
      <c r="L111" s="65">
        <v>1483.5</v>
      </c>
      <c r="M111" s="66">
        <v>20</v>
      </c>
      <c r="N111" s="64">
        <v>20</v>
      </c>
      <c r="O111" s="47">
        <v>20</v>
      </c>
      <c r="P111" s="65">
        <v>2163.7</v>
      </c>
      <c r="Q111" s="66">
        <v>15</v>
      </c>
      <c r="R111" s="47">
        <v>19</v>
      </c>
      <c r="S111" s="47">
        <v>22</v>
      </c>
      <c r="T111" s="65">
        <v>2491</v>
      </c>
      <c r="U111" s="66">
        <v>10</v>
      </c>
      <c r="V111" s="47">
        <v>10</v>
      </c>
      <c r="W111" s="47">
        <v>10</v>
      </c>
      <c r="X111" s="48">
        <v>1105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</row>
    <row r="112" spans="1:143" ht="12.75">
      <c r="A112" s="106" t="s">
        <v>33</v>
      </c>
      <c r="B112" s="127" t="s">
        <v>125</v>
      </c>
      <c r="C112" s="127" t="s">
        <v>126</v>
      </c>
      <c r="D112" s="153" t="s">
        <v>142</v>
      </c>
      <c r="E112" s="64">
        <v>17</v>
      </c>
      <c r="F112" s="47">
        <v>17</v>
      </c>
      <c r="G112" s="47">
        <v>28</v>
      </c>
      <c r="H112" s="65">
        <v>756.35</v>
      </c>
      <c r="I112" s="66">
        <v>8</v>
      </c>
      <c r="J112" s="47">
        <v>8</v>
      </c>
      <c r="K112" s="47">
        <v>11</v>
      </c>
      <c r="L112" s="65">
        <v>270.65</v>
      </c>
      <c r="M112" s="66">
        <v>2</v>
      </c>
      <c r="N112" s="64">
        <v>2</v>
      </c>
      <c r="O112" s="47">
        <v>3</v>
      </c>
      <c r="P112" s="65">
        <v>77.5</v>
      </c>
      <c r="Q112" s="66">
        <v>5</v>
      </c>
      <c r="R112" s="47">
        <v>5</v>
      </c>
      <c r="S112" s="47">
        <v>8</v>
      </c>
      <c r="T112" s="65">
        <v>213.3</v>
      </c>
      <c r="U112" s="66">
        <v>2</v>
      </c>
      <c r="V112" s="47">
        <v>2</v>
      </c>
      <c r="W112" s="47">
        <v>6</v>
      </c>
      <c r="X112" s="48">
        <v>194.9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</row>
    <row r="113" spans="1:143" ht="22.5">
      <c r="A113" s="106" t="s">
        <v>33</v>
      </c>
      <c r="B113" s="127" t="s">
        <v>125</v>
      </c>
      <c r="C113" s="127" t="s">
        <v>126</v>
      </c>
      <c r="D113" s="153" t="s">
        <v>143</v>
      </c>
      <c r="E113" s="64">
        <v>79</v>
      </c>
      <c r="F113" s="47">
        <v>106</v>
      </c>
      <c r="G113" s="47">
        <v>192</v>
      </c>
      <c r="H113" s="65">
        <v>6055.2</v>
      </c>
      <c r="I113" s="66">
        <v>26</v>
      </c>
      <c r="J113" s="47">
        <v>28</v>
      </c>
      <c r="K113" s="47">
        <v>43</v>
      </c>
      <c r="L113" s="65">
        <v>1237.4</v>
      </c>
      <c r="M113" s="66">
        <v>15</v>
      </c>
      <c r="N113" s="64">
        <v>15</v>
      </c>
      <c r="O113" s="47">
        <v>28</v>
      </c>
      <c r="P113" s="65">
        <v>921.5</v>
      </c>
      <c r="Q113" s="66">
        <v>22</v>
      </c>
      <c r="R113" s="47">
        <v>24</v>
      </c>
      <c r="S113" s="47">
        <v>39</v>
      </c>
      <c r="T113" s="65">
        <v>1192.8</v>
      </c>
      <c r="U113" s="66">
        <v>32</v>
      </c>
      <c r="V113" s="47">
        <v>39</v>
      </c>
      <c r="W113" s="47">
        <v>82</v>
      </c>
      <c r="X113" s="48">
        <v>2703.5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</row>
    <row r="114" spans="1:143" ht="12.75">
      <c r="A114" s="106" t="s">
        <v>33</v>
      </c>
      <c r="B114" s="127" t="s">
        <v>125</v>
      </c>
      <c r="C114" s="127" t="s">
        <v>126</v>
      </c>
      <c r="D114" s="153" t="s">
        <v>144</v>
      </c>
      <c r="E114" s="64">
        <v>3</v>
      </c>
      <c r="F114" s="47">
        <v>3</v>
      </c>
      <c r="G114" s="47">
        <v>7</v>
      </c>
      <c r="H114" s="65">
        <v>212.75</v>
      </c>
      <c r="I114" s="66">
        <v>1</v>
      </c>
      <c r="J114" s="47">
        <v>1</v>
      </c>
      <c r="K114" s="47">
        <v>3</v>
      </c>
      <c r="L114" s="65">
        <v>82.75</v>
      </c>
      <c r="M114" s="66">
        <v>1</v>
      </c>
      <c r="N114" s="64">
        <v>1</v>
      </c>
      <c r="O114" s="47">
        <v>3</v>
      </c>
      <c r="P114" s="65">
        <v>103.3</v>
      </c>
      <c r="Q114" s="66">
        <v>1</v>
      </c>
      <c r="R114" s="47">
        <v>1</v>
      </c>
      <c r="S114" s="47">
        <v>1</v>
      </c>
      <c r="T114" s="65">
        <v>26.7</v>
      </c>
      <c r="U114" s="66"/>
      <c r="V114" s="47"/>
      <c r="W114" s="47"/>
      <c r="X114" s="4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</row>
    <row r="115" spans="1:143" ht="12.75">
      <c r="A115" s="106" t="s">
        <v>33</v>
      </c>
      <c r="B115" s="127" t="s">
        <v>125</v>
      </c>
      <c r="C115" s="127" t="s">
        <v>126</v>
      </c>
      <c r="D115" s="148" t="s">
        <v>677</v>
      </c>
      <c r="E115" s="26">
        <v>1087</v>
      </c>
      <c r="F115" s="27">
        <f>SUM(F97:F114)</f>
        <v>1912</v>
      </c>
      <c r="G115" s="27">
        <f>SUM(G97:G114)</f>
        <v>2676</v>
      </c>
      <c r="H115" s="27">
        <f>SUM(H97:H114)</f>
        <v>166475.25000000003</v>
      </c>
      <c r="I115" s="29">
        <v>393</v>
      </c>
      <c r="J115" s="27">
        <f>SUM(J97:J114)</f>
        <v>482</v>
      </c>
      <c r="K115" s="27">
        <f>SUM(K97:K114)</f>
        <v>713</v>
      </c>
      <c r="L115" s="27">
        <f>SUM(L97:L114)</f>
        <v>41850.049999999996</v>
      </c>
      <c r="M115" s="29">
        <v>380</v>
      </c>
      <c r="N115" s="27">
        <f>SUM(N97:N114)</f>
        <v>472</v>
      </c>
      <c r="O115" s="27">
        <f>SUM(O97:O114)</f>
        <v>647</v>
      </c>
      <c r="P115" s="27">
        <f>SUM(P97:P114)</f>
        <v>41895.4</v>
      </c>
      <c r="Q115" s="29">
        <v>393</v>
      </c>
      <c r="R115" s="27">
        <f>SUM(R97:R114)</f>
        <v>483</v>
      </c>
      <c r="S115" s="27">
        <f>SUM(S97:S114)</f>
        <v>627</v>
      </c>
      <c r="T115" s="27">
        <f>SUM(T97:T114)</f>
        <v>41091.450000000004</v>
      </c>
      <c r="U115" s="29">
        <v>366</v>
      </c>
      <c r="V115" s="27">
        <f>SUM(V97:V114)</f>
        <v>475</v>
      </c>
      <c r="W115" s="27">
        <f>SUM(W97:W114)</f>
        <v>688</v>
      </c>
      <c r="X115" s="27">
        <f>SUM(X97:X114)</f>
        <v>41638.35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</row>
    <row r="116" spans="1:143" ht="12.75">
      <c r="A116" s="106" t="s">
        <v>33</v>
      </c>
      <c r="B116" s="127" t="s">
        <v>145</v>
      </c>
      <c r="C116" s="127" t="s">
        <v>753</v>
      </c>
      <c r="D116" s="153" t="s">
        <v>146</v>
      </c>
      <c r="E116" s="64">
        <v>1</v>
      </c>
      <c r="F116" s="47">
        <v>1</v>
      </c>
      <c r="G116" s="47">
        <v>1</v>
      </c>
      <c r="H116" s="65">
        <v>61.9</v>
      </c>
      <c r="I116" s="66">
        <v>1</v>
      </c>
      <c r="J116" s="47">
        <v>1</v>
      </c>
      <c r="K116" s="47">
        <v>1</v>
      </c>
      <c r="L116" s="65">
        <v>61.9</v>
      </c>
      <c r="M116" s="66"/>
      <c r="N116" s="64"/>
      <c r="O116" s="47"/>
      <c r="P116" s="65"/>
      <c r="Q116" s="66"/>
      <c r="R116" s="47"/>
      <c r="S116" s="47"/>
      <c r="T116" s="65"/>
      <c r="U116" s="66"/>
      <c r="V116" s="47"/>
      <c r="W116" s="47"/>
      <c r="X116" s="4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</row>
    <row r="117" spans="1:143" ht="12.75">
      <c r="A117" s="106" t="s">
        <v>33</v>
      </c>
      <c r="B117" s="127" t="s">
        <v>145</v>
      </c>
      <c r="C117" s="127" t="s">
        <v>753</v>
      </c>
      <c r="D117" s="153" t="s">
        <v>147</v>
      </c>
      <c r="E117" s="64">
        <v>7</v>
      </c>
      <c r="F117" s="47">
        <v>7</v>
      </c>
      <c r="G117" s="47">
        <v>5</v>
      </c>
      <c r="H117" s="65">
        <v>1763.05</v>
      </c>
      <c r="I117" s="66">
        <v>4</v>
      </c>
      <c r="J117" s="47">
        <v>4</v>
      </c>
      <c r="K117" s="47">
        <v>3</v>
      </c>
      <c r="L117" s="65">
        <v>1147.65</v>
      </c>
      <c r="M117" s="66">
        <v>3</v>
      </c>
      <c r="N117" s="64">
        <v>3</v>
      </c>
      <c r="O117" s="47">
        <v>2</v>
      </c>
      <c r="P117" s="65">
        <v>615.4</v>
      </c>
      <c r="Q117" s="66"/>
      <c r="R117" s="47"/>
      <c r="S117" s="47"/>
      <c r="T117" s="65"/>
      <c r="U117" s="66"/>
      <c r="V117" s="47"/>
      <c r="W117" s="47"/>
      <c r="X117" s="4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</row>
    <row r="118" spans="1:143" ht="12.75">
      <c r="A118" s="106" t="s">
        <v>33</v>
      </c>
      <c r="B118" s="127" t="s">
        <v>145</v>
      </c>
      <c r="C118" s="127" t="s">
        <v>753</v>
      </c>
      <c r="D118" s="153" t="s">
        <v>148</v>
      </c>
      <c r="E118" s="64">
        <v>9</v>
      </c>
      <c r="F118" s="47">
        <v>10</v>
      </c>
      <c r="G118" s="47">
        <v>8</v>
      </c>
      <c r="H118" s="65">
        <v>6372.55</v>
      </c>
      <c r="I118" s="66">
        <v>3</v>
      </c>
      <c r="J118" s="47">
        <v>3</v>
      </c>
      <c r="K118" s="47">
        <v>2</v>
      </c>
      <c r="L118" s="65">
        <v>1291.45</v>
      </c>
      <c r="M118" s="66">
        <v>4</v>
      </c>
      <c r="N118" s="64">
        <v>5</v>
      </c>
      <c r="O118" s="47">
        <v>4</v>
      </c>
      <c r="P118" s="65">
        <v>2602.25</v>
      </c>
      <c r="Q118" s="66">
        <v>1</v>
      </c>
      <c r="R118" s="47">
        <v>1</v>
      </c>
      <c r="S118" s="47">
        <v>2</v>
      </c>
      <c r="T118" s="65">
        <v>1208.4</v>
      </c>
      <c r="U118" s="66">
        <v>1</v>
      </c>
      <c r="V118" s="47">
        <v>1</v>
      </c>
      <c r="W118" s="47">
        <v>1</v>
      </c>
      <c r="X118" s="48">
        <v>1270.45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</row>
    <row r="119" spans="1:143" ht="22.5">
      <c r="A119" s="106" t="s">
        <v>33</v>
      </c>
      <c r="B119" s="127" t="s">
        <v>145</v>
      </c>
      <c r="C119" s="127" t="s">
        <v>753</v>
      </c>
      <c r="D119" s="153" t="s">
        <v>149</v>
      </c>
      <c r="E119" s="64">
        <v>4</v>
      </c>
      <c r="F119" s="47">
        <v>5</v>
      </c>
      <c r="G119" s="47">
        <v>4</v>
      </c>
      <c r="H119" s="65">
        <v>5409.95</v>
      </c>
      <c r="I119" s="66"/>
      <c r="J119" s="47"/>
      <c r="K119" s="47"/>
      <c r="L119" s="65"/>
      <c r="M119" s="66">
        <v>2</v>
      </c>
      <c r="N119" s="64">
        <v>2</v>
      </c>
      <c r="O119" s="47">
        <v>1</v>
      </c>
      <c r="P119" s="65">
        <v>1188.2</v>
      </c>
      <c r="Q119" s="66">
        <v>2</v>
      </c>
      <c r="R119" s="47">
        <v>2</v>
      </c>
      <c r="S119" s="47">
        <v>2</v>
      </c>
      <c r="T119" s="65">
        <v>2232.15</v>
      </c>
      <c r="U119" s="66">
        <v>1</v>
      </c>
      <c r="V119" s="47">
        <v>1</v>
      </c>
      <c r="W119" s="47">
        <v>1</v>
      </c>
      <c r="X119" s="48">
        <v>1989.6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</row>
    <row r="120" spans="1:143" ht="12.75">
      <c r="A120" s="106" t="s">
        <v>33</v>
      </c>
      <c r="B120" s="127" t="s">
        <v>145</v>
      </c>
      <c r="C120" s="127" t="s">
        <v>753</v>
      </c>
      <c r="D120" s="153" t="s">
        <v>150</v>
      </c>
      <c r="E120" s="64">
        <v>236</v>
      </c>
      <c r="F120" s="47">
        <v>442</v>
      </c>
      <c r="G120" s="47">
        <v>1274</v>
      </c>
      <c r="H120" s="65">
        <v>88051.55</v>
      </c>
      <c r="I120" s="66">
        <v>83</v>
      </c>
      <c r="J120" s="47">
        <v>119</v>
      </c>
      <c r="K120" s="47">
        <v>339</v>
      </c>
      <c r="L120" s="65">
        <v>21380.95</v>
      </c>
      <c r="M120" s="66">
        <v>82</v>
      </c>
      <c r="N120" s="64">
        <v>115</v>
      </c>
      <c r="O120" s="47">
        <v>376</v>
      </c>
      <c r="P120" s="65">
        <v>26421.8</v>
      </c>
      <c r="Q120" s="66">
        <v>75</v>
      </c>
      <c r="R120" s="47">
        <v>118</v>
      </c>
      <c r="S120" s="47">
        <v>310</v>
      </c>
      <c r="T120" s="65">
        <v>21393.1</v>
      </c>
      <c r="U120" s="66">
        <v>58</v>
      </c>
      <c r="V120" s="47">
        <v>90</v>
      </c>
      <c r="W120" s="47">
        <v>250</v>
      </c>
      <c r="X120" s="48">
        <v>18855.7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</row>
    <row r="121" spans="1:143" ht="12.75">
      <c r="A121" s="106" t="s">
        <v>33</v>
      </c>
      <c r="B121" s="127" t="s">
        <v>145</v>
      </c>
      <c r="C121" s="127" t="s">
        <v>753</v>
      </c>
      <c r="D121" s="153" t="s">
        <v>151</v>
      </c>
      <c r="E121" s="64">
        <v>74</v>
      </c>
      <c r="F121" s="47">
        <v>196</v>
      </c>
      <c r="G121" s="47">
        <v>569</v>
      </c>
      <c r="H121" s="65">
        <v>57780.45</v>
      </c>
      <c r="I121" s="66">
        <v>31</v>
      </c>
      <c r="J121" s="47">
        <v>62</v>
      </c>
      <c r="K121" s="47">
        <v>160</v>
      </c>
      <c r="L121" s="65">
        <v>14376.75</v>
      </c>
      <c r="M121" s="66">
        <v>29</v>
      </c>
      <c r="N121" s="64">
        <v>57</v>
      </c>
      <c r="O121" s="47">
        <v>156</v>
      </c>
      <c r="P121" s="65">
        <v>17267</v>
      </c>
      <c r="Q121" s="66">
        <v>24</v>
      </c>
      <c r="R121" s="47">
        <v>46</v>
      </c>
      <c r="S121" s="47">
        <v>139</v>
      </c>
      <c r="T121" s="65">
        <v>13800.25</v>
      </c>
      <c r="U121" s="66">
        <v>18</v>
      </c>
      <c r="V121" s="47">
        <v>32</v>
      </c>
      <c r="W121" s="47">
        <v>115</v>
      </c>
      <c r="X121" s="48">
        <v>12336.45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</row>
    <row r="122" spans="1:143" ht="12.75">
      <c r="A122" s="106" t="s">
        <v>33</v>
      </c>
      <c r="B122" s="127" t="s">
        <v>145</v>
      </c>
      <c r="C122" s="127" t="s">
        <v>753</v>
      </c>
      <c r="D122" s="153" t="s">
        <v>152</v>
      </c>
      <c r="E122" s="64">
        <v>24</v>
      </c>
      <c r="F122" s="47">
        <v>61</v>
      </c>
      <c r="G122" s="47">
        <v>82</v>
      </c>
      <c r="H122" s="65">
        <v>78250.4</v>
      </c>
      <c r="I122" s="66">
        <v>6</v>
      </c>
      <c r="J122" s="47">
        <v>6</v>
      </c>
      <c r="K122" s="47">
        <v>7</v>
      </c>
      <c r="L122" s="65">
        <v>6749.6</v>
      </c>
      <c r="M122" s="66">
        <v>8</v>
      </c>
      <c r="N122" s="64">
        <v>11</v>
      </c>
      <c r="O122" s="47">
        <v>12</v>
      </c>
      <c r="P122" s="65">
        <v>11556.7</v>
      </c>
      <c r="Q122" s="66">
        <v>11</v>
      </c>
      <c r="R122" s="47">
        <v>21</v>
      </c>
      <c r="S122" s="47">
        <v>29</v>
      </c>
      <c r="T122" s="65">
        <v>27528.8</v>
      </c>
      <c r="U122" s="66">
        <v>10</v>
      </c>
      <c r="V122" s="47">
        <v>23</v>
      </c>
      <c r="W122" s="47">
        <v>34</v>
      </c>
      <c r="X122" s="48">
        <v>32415.3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</row>
    <row r="123" spans="1:143" ht="12.75">
      <c r="A123" s="106" t="s">
        <v>33</v>
      </c>
      <c r="B123" s="127" t="s">
        <v>145</v>
      </c>
      <c r="C123" s="127" t="s">
        <v>753</v>
      </c>
      <c r="D123" s="153" t="s">
        <v>153</v>
      </c>
      <c r="E123" s="64">
        <v>23</v>
      </c>
      <c r="F123" s="47">
        <v>199</v>
      </c>
      <c r="G123" s="47">
        <v>225</v>
      </c>
      <c r="H123" s="65">
        <v>255429.35</v>
      </c>
      <c r="I123" s="66">
        <v>8</v>
      </c>
      <c r="J123" s="47">
        <v>47</v>
      </c>
      <c r="K123" s="47">
        <v>55</v>
      </c>
      <c r="L123" s="65">
        <v>62805.9</v>
      </c>
      <c r="M123" s="66">
        <v>11</v>
      </c>
      <c r="N123" s="64">
        <v>51</v>
      </c>
      <c r="O123" s="47">
        <v>58</v>
      </c>
      <c r="P123" s="65">
        <v>65856.75</v>
      </c>
      <c r="Q123" s="66">
        <v>11</v>
      </c>
      <c r="R123" s="47">
        <v>54</v>
      </c>
      <c r="S123" s="47">
        <v>61</v>
      </c>
      <c r="T123" s="65">
        <v>68907.1</v>
      </c>
      <c r="U123" s="66">
        <v>10</v>
      </c>
      <c r="V123" s="47">
        <v>47</v>
      </c>
      <c r="W123" s="47">
        <v>51</v>
      </c>
      <c r="X123" s="48">
        <v>57859.6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</row>
    <row r="124" spans="1:143" ht="12.75">
      <c r="A124" s="106" t="s">
        <v>33</v>
      </c>
      <c r="B124" s="127" t="s">
        <v>145</v>
      </c>
      <c r="C124" s="127" t="s">
        <v>753</v>
      </c>
      <c r="D124" s="153" t="s">
        <v>154</v>
      </c>
      <c r="E124" s="64">
        <v>15</v>
      </c>
      <c r="F124" s="47">
        <v>66</v>
      </c>
      <c r="G124" s="47">
        <v>63</v>
      </c>
      <c r="H124" s="65">
        <v>91299.55</v>
      </c>
      <c r="I124" s="66">
        <v>2</v>
      </c>
      <c r="J124" s="47">
        <v>21</v>
      </c>
      <c r="K124" s="47">
        <v>21</v>
      </c>
      <c r="L124" s="65">
        <v>30247.25</v>
      </c>
      <c r="M124" s="66">
        <v>6</v>
      </c>
      <c r="N124" s="64">
        <v>19</v>
      </c>
      <c r="O124" s="47">
        <v>17</v>
      </c>
      <c r="P124" s="65">
        <v>25020.5</v>
      </c>
      <c r="Q124" s="66">
        <v>6</v>
      </c>
      <c r="R124" s="47">
        <v>10</v>
      </c>
      <c r="S124" s="47">
        <v>10</v>
      </c>
      <c r="T124" s="65">
        <v>13725.6</v>
      </c>
      <c r="U124" s="66">
        <v>8</v>
      </c>
      <c r="V124" s="47">
        <v>16</v>
      </c>
      <c r="W124" s="47">
        <v>16</v>
      </c>
      <c r="X124" s="48">
        <v>22306.2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</row>
    <row r="125" spans="1:143" ht="12.75">
      <c r="A125" s="106" t="s">
        <v>33</v>
      </c>
      <c r="B125" s="127" t="s">
        <v>145</v>
      </c>
      <c r="C125" s="127" t="s">
        <v>753</v>
      </c>
      <c r="D125" s="153" t="s">
        <v>155</v>
      </c>
      <c r="E125" s="64">
        <v>146</v>
      </c>
      <c r="F125" s="47">
        <v>223</v>
      </c>
      <c r="G125" s="47">
        <v>411</v>
      </c>
      <c r="H125" s="65">
        <v>138223.6</v>
      </c>
      <c r="I125" s="66">
        <v>40</v>
      </c>
      <c r="J125" s="47">
        <v>54</v>
      </c>
      <c r="K125" s="47">
        <v>84</v>
      </c>
      <c r="L125" s="65">
        <v>27563.85</v>
      </c>
      <c r="M125" s="66">
        <v>46</v>
      </c>
      <c r="N125" s="64">
        <v>63</v>
      </c>
      <c r="O125" s="47">
        <v>119</v>
      </c>
      <c r="P125" s="65">
        <v>40663.35</v>
      </c>
      <c r="Q125" s="66">
        <v>48</v>
      </c>
      <c r="R125" s="47">
        <v>57</v>
      </c>
      <c r="S125" s="47">
        <v>105</v>
      </c>
      <c r="T125" s="65">
        <v>34701.65</v>
      </c>
      <c r="U125" s="66">
        <v>40</v>
      </c>
      <c r="V125" s="47">
        <v>49</v>
      </c>
      <c r="W125" s="47">
        <v>105</v>
      </c>
      <c r="X125" s="48">
        <v>35294.75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</row>
    <row r="126" spans="1:143" ht="12.75">
      <c r="A126" s="106" t="s">
        <v>33</v>
      </c>
      <c r="B126" s="127" t="s">
        <v>145</v>
      </c>
      <c r="C126" s="127" t="s">
        <v>753</v>
      </c>
      <c r="D126" s="153" t="s">
        <v>156</v>
      </c>
      <c r="E126" s="64">
        <v>78</v>
      </c>
      <c r="F126" s="47">
        <v>143</v>
      </c>
      <c r="G126" s="47">
        <v>234</v>
      </c>
      <c r="H126" s="65">
        <v>125235</v>
      </c>
      <c r="I126" s="66">
        <v>26</v>
      </c>
      <c r="J126" s="47">
        <v>31</v>
      </c>
      <c r="K126" s="47">
        <v>50</v>
      </c>
      <c r="L126" s="65">
        <v>26728.65</v>
      </c>
      <c r="M126" s="66">
        <v>28</v>
      </c>
      <c r="N126" s="64">
        <v>40</v>
      </c>
      <c r="O126" s="47">
        <v>70</v>
      </c>
      <c r="P126" s="65">
        <v>36757.3</v>
      </c>
      <c r="Q126" s="66">
        <v>31</v>
      </c>
      <c r="R126" s="47">
        <v>40</v>
      </c>
      <c r="S126" s="47">
        <v>61</v>
      </c>
      <c r="T126" s="65">
        <v>33354.5</v>
      </c>
      <c r="U126" s="66">
        <v>16</v>
      </c>
      <c r="V126" s="47">
        <v>32</v>
      </c>
      <c r="W126" s="47">
        <v>54</v>
      </c>
      <c r="X126" s="48">
        <v>28394.55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</row>
    <row r="127" spans="1:143" ht="12.75">
      <c r="A127" s="106" t="s">
        <v>33</v>
      </c>
      <c r="B127" s="127" t="s">
        <v>145</v>
      </c>
      <c r="C127" s="127" t="s">
        <v>753</v>
      </c>
      <c r="D127" s="153" t="s">
        <v>157</v>
      </c>
      <c r="E127" s="64">
        <v>45</v>
      </c>
      <c r="F127" s="47">
        <v>82</v>
      </c>
      <c r="G127" s="47">
        <v>132</v>
      </c>
      <c r="H127" s="65">
        <v>100529.4</v>
      </c>
      <c r="I127" s="66">
        <v>23</v>
      </c>
      <c r="J127" s="47">
        <v>34</v>
      </c>
      <c r="K127" s="47">
        <v>55</v>
      </c>
      <c r="L127" s="65">
        <v>41547.1</v>
      </c>
      <c r="M127" s="66">
        <v>12</v>
      </c>
      <c r="N127" s="64">
        <v>17</v>
      </c>
      <c r="O127" s="47">
        <v>26</v>
      </c>
      <c r="P127" s="65">
        <v>19617.5</v>
      </c>
      <c r="Q127" s="66">
        <v>6</v>
      </c>
      <c r="R127" s="47">
        <v>8</v>
      </c>
      <c r="S127" s="47">
        <v>11</v>
      </c>
      <c r="T127" s="65">
        <v>8472.1</v>
      </c>
      <c r="U127" s="66">
        <v>10</v>
      </c>
      <c r="V127" s="47">
        <v>23</v>
      </c>
      <c r="W127" s="47">
        <v>40</v>
      </c>
      <c r="X127" s="48">
        <v>30892.7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</row>
    <row r="128" spans="1:143" ht="22.5">
      <c r="A128" s="106" t="s">
        <v>33</v>
      </c>
      <c r="B128" s="127" t="s">
        <v>145</v>
      </c>
      <c r="C128" s="127" t="s">
        <v>753</v>
      </c>
      <c r="D128" s="153" t="s">
        <v>158</v>
      </c>
      <c r="E128" s="64">
        <v>2</v>
      </c>
      <c r="F128" s="47">
        <v>14</v>
      </c>
      <c r="G128" s="47">
        <v>72</v>
      </c>
      <c r="H128" s="65">
        <v>7510.4</v>
      </c>
      <c r="I128" s="66">
        <v>2</v>
      </c>
      <c r="J128" s="47">
        <v>8</v>
      </c>
      <c r="K128" s="47">
        <v>38</v>
      </c>
      <c r="L128" s="65">
        <v>3951.6</v>
      </c>
      <c r="M128" s="66">
        <v>1</v>
      </c>
      <c r="N128" s="64">
        <v>6</v>
      </c>
      <c r="O128" s="47">
        <v>34</v>
      </c>
      <c r="P128" s="65">
        <v>3558.8</v>
      </c>
      <c r="Q128" s="66"/>
      <c r="R128" s="47"/>
      <c r="S128" s="47"/>
      <c r="T128" s="65"/>
      <c r="U128" s="66"/>
      <c r="V128" s="47"/>
      <c r="W128" s="47"/>
      <c r="X128" s="4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</row>
    <row r="129" spans="1:143" ht="22.5">
      <c r="A129" s="106" t="s">
        <v>33</v>
      </c>
      <c r="B129" s="127" t="s">
        <v>145</v>
      </c>
      <c r="C129" s="127" t="s">
        <v>753</v>
      </c>
      <c r="D129" s="153" t="s">
        <v>159</v>
      </c>
      <c r="E129" s="64">
        <v>168</v>
      </c>
      <c r="F129" s="47">
        <v>616</v>
      </c>
      <c r="G129" s="47">
        <v>2434</v>
      </c>
      <c r="H129" s="65">
        <v>360395.85</v>
      </c>
      <c r="I129" s="66">
        <v>57</v>
      </c>
      <c r="J129" s="47">
        <v>172</v>
      </c>
      <c r="K129" s="47">
        <v>675</v>
      </c>
      <c r="L129" s="65">
        <v>100293</v>
      </c>
      <c r="M129" s="66">
        <v>50</v>
      </c>
      <c r="N129" s="64">
        <v>143</v>
      </c>
      <c r="O129" s="47">
        <v>577</v>
      </c>
      <c r="P129" s="65">
        <v>86107.75</v>
      </c>
      <c r="Q129" s="66">
        <v>59</v>
      </c>
      <c r="R129" s="47">
        <v>154</v>
      </c>
      <c r="S129" s="47">
        <v>564</v>
      </c>
      <c r="T129" s="65">
        <v>82716.6</v>
      </c>
      <c r="U129" s="66">
        <v>48</v>
      </c>
      <c r="V129" s="47">
        <v>147</v>
      </c>
      <c r="W129" s="47">
        <v>618</v>
      </c>
      <c r="X129" s="48">
        <v>91278.5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</row>
    <row r="130" spans="1:143" ht="22.5">
      <c r="A130" s="106" t="s">
        <v>33</v>
      </c>
      <c r="B130" s="127" t="s">
        <v>145</v>
      </c>
      <c r="C130" s="127" t="s">
        <v>753</v>
      </c>
      <c r="D130" s="153" t="s">
        <v>160</v>
      </c>
      <c r="E130" s="64">
        <v>151</v>
      </c>
      <c r="F130" s="47">
        <v>370</v>
      </c>
      <c r="G130" s="47">
        <v>916</v>
      </c>
      <c r="H130" s="65">
        <v>58080.1</v>
      </c>
      <c r="I130" s="66">
        <v>59</v>
      </c>
      <c r="J130" s="47">
        <v>93</v>
      </c>
      <c r="K130" s="47">
        <v>220</v>
      </c>
      <c r="L130" s="65">
        <v>12510.7</v>
      </c>
      <c r="M130" s="66">
        <v>53</v>
      </c>
      <c r="N130" s="64">
        <v>87</v>
      </c>
      <c r="O130" s="47">
        <v>211</v>
      </c>
      <c r="P130" s="65">
        <v>12945.85</v>
      </c>
      <c r="Q130" s="66">
        <v>52</v>
      </c>
      <c r="R130" s="47">
        <v>100</v>
      </c>
      <c r="S130" s="47">
        <v>225</v>
      </c>
      <c r="T130" s="65">
        <v>14113.5</v>
      </c>
      <c r="U130" s="66">
        <v>41</v>
      </c>
      <c r="V130" s="47">
        <v>90</v>
      </c>
      <c r="W130" s="47">
        <v>260</v>
      </c>
      <c r="X130" s="48">
        <v>18510.05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</row>
    <row r="131" spans="1:143" ht="12.75">
      <c r="A131" s="106" t="s">
        <v>33</v>
      </c>
      <c r="B131" s="127" t="s">
        <v>145</v>
      </c>
      <c r="C131" s="127" t="s">
        <v>753</v>
      </c>
      <c r="D131" s="153" t="s">
        <v>161</v>
      </c>
      <c r="E131" s="64">
        <v>2</v>
      </c>
      <c r="F131" s="47">
        <v>2</v>
      </c>
      <c r="G131" s="47">
        <v>3</v>
      </c>
      <c r="H131" s="65">
        <v>4594.7</v>
      </c>
      <c r="I131" s="66">
        <v>1</v>
      </c>
      <c r="J131" s="47">
        <v>1</v>
      </c>
      <c r="K131" s="47">
        <v>1</v>
      </c>
      <c r="L131" s="65">
        <v>1826.1</v>
      </c>
      <c r="M131" s="66">
        <v>1</v>
      </c>
      <c r="N131" s="64">
        <v>1</v>
      </c>
      <c r="O131" s="47">
        <v>2</v>
      </c>
      <c r="P131" s="65">
        <v>2768.6</v>
      </c>
      <c r="Q131" s="66"/>
      <c r="R131" s="47"/>
      <c r="S131" s="47"/>
      <c r="T131" s="65"/>
      <c r="U131" s="66"/>
      <c r="V131" s="47"/>
      <c r="W131" s="47"/>
      <c r="X131" s="4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</row>
    <row r="132" spans="1:143" ht="12.75">
      <c r="A132" s="106" t="s">
        <v>33</v>
      </c>
      <c r="B132" s="127" t="s">
        <v>145</v>
      </c>
      <c r="C132" s="127" t="s">
        <v>753</v>
      </c>
      <c r="D132" s="153" t="s">
        <v>162</v>
      </c>
      <c r="E132" s="64">
        <v>5</v>
      </c>
      <c r="F132" s="47">
        <v>5</v>
      </c>
      <c r="G132" s="47">
        <v>11</v>
      </c>
      <c r="H132" s="65">
        <v>3209.1</v>
      </c>
      <c r="I132" s="66">
        <v>2</v>
      </c>
      <c r="J132" s="47">
        <v>2</v>
      </c>
      <c r="K132" s="47">
        <v>8</v>
      </c>
      <c r="L132" s="65">
        <v>2223.9</v>
      </c>
      <c r="M132" s="66">
        <v>2</v>
      </c>
      <c r="N132" s="64">
        <v>2</v>
      </c>
      <c r="O132" s="47">
        <v>2</v>
      </c>
      <c r="P132" s="65">
        <v>656.8</v>
      </c>
      <c r="Q132" s="66">
        <v>1</v>
      </c>
      <c r="R132" s="47">
        <v>1</v>
      </c>
      <c r="S132" s="47">
        <v>1</v>
      </c>
      <c r="T132" s="65">
        <v>328.4</v>
      </c>
      <c r="U132" s="66"/>
      <c r="V132" s="47"/>
      <c r="W132" s="47"/>
      <c r="X132" s="4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</row>
    <row r="133" spans="1:143" ht="22.5">
      <c r="A133" s="106" t="s">
        <v>33</v>
      </c>
      <c r="B133" s="127" t="s">
        <v>145</v>
      </c>
      <c r="C133" s="127" t="s">
        <v>753</v>
      </c>
      <c r="D133" s="153" t="s">
        <v>163</v>
      </c>
      <c r="E133" s="64">
        <v>19</v>
      </c>
      <c r="F133" s="47">
        <v>87</v>
      </c>
      <c r="G133" s="47">
        <v>170</v>
      </c>
      <c r="H133" s="65">
        <v>233189.3</v>
      </c>
      <c r="I133" s="66">
        <v>6</v>
      </c>
      <c r="J133" s="47">
        <v>20</v>
      </c>
      <c r="K133" s="47">
        <v>38</v>
      </c>
      <c r="L133" s="65">
        <v>52423.7</v>
      </c>
      <c r="M133" s="66">
        <v>9</v>
      </c>
      <c r="N133" s="64">
        <v>35</v>
      </c>
      <c r="O133" s="47">
        <v>67</v>
      </c>
      <c r="P133" s="65">
        <v>91499.3</v>
      </c>
      <c r="Q133" s="66">
        <v>9</v>
      </c>
      <c r="R133" s="47">
        <v>21</v>
      </c>
      <c r="S133" s="47">
        <v>44</v>
      </c>
      <c r="T133" s="65">
        <v>60968</v>
      </c>
      <c r="U133" s="66">
        <v>7</v>
      </c>
      <c r="V133" s="47">
        <v>11</v>
      </c>
      <c r="W133" s="47">
        <v>21</v>
      </c>
      <c r="X133" s="48">
        <v>28298.3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</row>
    <row r="134" spans="1:143" ht="22.5">
      <c r="A134" s="106" t="s">
        <v>33</v>
      </c>
      <c r="B134" s="127" t="s">
        <v>145</v>
      </c>
      <c r="C134" s="127" t="s">
        <v>753</v>
      </c>
      <c r="D134" s="153" t="s">
        <v>164</v>
      </c>
      <c r="E134" s="64">
        <v>86</v>
      </c>
      <c r="F134" s="47">
        <v>114</v>
      </c>
      <c r="G134" s="47">
        <v>209</v>
      </c>
      <c r="H134" s="65">
        <v>155640.75</v>
      </c>
      <c r="I134" s="66">
        <v>15</v>
      </c>
      <c r="J134" s="47">
        <v>16</v>
      </c>
      <c r="K134" s="47">
        <v>32</v>
      </c>
      <c r="L134" s="65">
        <v>23424.25</v>
      </c>
      <c r="M134" s="66">
        <v>25</v>
      </c>
      <c r="N134" s="64">
        <v>32</v>
      </c>
      <c r="O134" s="47">
        <v>57</v>
      </c>
      <c r="P134" s="65">
        <v>42435.4</v>
      </c>
      <c r="Q134" s="66">
        <v>23</v>
      </c>
      <c r="R134" s="47">
        <v>29</v>
      </c>
      <c r="S134" s="47">
        <v>55</v>
      </c>
      <c r="T134" s="65">
        <v>41045.2</v>
      </c>
      <c r="U134" s="66">
        <v>30</v>
      </c>
      <c r="V134" s="47">
        <v>37</v>
      </c>
      <c r="W134" s="47">
        <v>65</v>
      </c>
      <c r="X134" s="48">
        <v>48735.9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</row>
    <row r="135" spans="1:143" ht="22.5">
      <c r="A135" s="106" t="s">
        <v>33</v>
      </c>
      <c r="B135" s="127" t="s">
        <v>145</v>
      </c>
      <c r="C135" s="127" t="s">
        <v>753</v>
      </c>
      <c r="D135" s="153" t="s">
        <v>165</v>
      </c>
      <c r="E135" s="64">
        <v>79</v>
      </c>
      <c r="F135" s="47">
        <v>123</v>
      </c>
      <c r="G135" s="47">
        <v>293</v>
      </c>
      <c r="H135" s="65">
        <v>234647.55</v>
      </c>
      <c r="I135" s="66">
        <v>14</v>
      </c>
      <c r="J135" s="47">
        <v>19</v>
      </c>
      <c r="K135" s="47">
        <v>41</v>
      </c>
      <c r="L135" s="65">
        <v>33318.1</v>
      </c>
      <c r="M135" s="66">
        <v>29</v>
      </c>
      <c r="N135" s="64">
        <v>33</v>
      </c>
      <c r="O135" s="47">
        <v>89</v>
      </c>
      <c r="P135" s="65">
        <v>71914.95</v>
      </c>
      <c r="Q135" s="66">
        <v>18</v>
      </c>
      <c r="R135" s="47">
        <v>27</v>
      </c>
      <c r="S135" s="47">
        <v>60</v>
      </c>
      <c r="T135" s="65">
        <v>48547.6</v>
      </c>
      <c r="U135" s="66">
        <v>28</v>
      </c>
      <c r="V135" s="47">
        <v>44</v>
      </c>
      <c r="W135" s="47">
        <v>103</v>
      </c>
      <c r="X135" s="48">
        <v>80866.9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</row>
    <row r="136" spans="1:143" ht="22.5">
      <c r="A136" s="106" t="s">
        <v>33</v>
      </c>
      <c r="B136" s="127" t="s">
        <v>145</v>
      </c>
      <c r="C136" s="127" t="s">
        <v>753</v>
      </c>
      <c r="D136" s="153" t="s">
        <v>166</v>
      </c>
      <c r="E136" s="64">
        <v>58</v>
      </c>
      <c r="F136" s="47">
        <v>85</v>
      </c>
      <c r="G136" s="47">
        <v>149</v>
      </c>
      <c r="H136" s="65">
        <v>134324.5</v>
      </c>
      <c r="I136" s="66">
        <v>13</v>
      </c>
      <c r="J136" s="47">
        <v>18</v>
      </c>
      <c r="K136" s="47">
        <v>33</v>
      </c>
      <c r="L136" s="65">
        <v>29671.7</v>
      </c>
      <c r="M136" s="66">
        <v>24</v>
      </c>
      <c r="N136" s="64">
        <v>26</v>
      </c>
      <c r="O136" s="47">
        <v>54</v>
      </c>
      <c r="P136" s="65">
        <v>46928.1</v>
      </c>
      <c r="Q136" s="66">
        <v>15</v>
      </c>
      <c r="R136" s="47">
        <v>18</v>
      </c>
      <c r="S136" s="47">
        <v>24</v>
      </c>
      <c r="T136" s="65">
        <v>21721.5</v>
      </c>
      <c r="U136" s="66">
        <v>15</v>
      </c>
      <c r="V136" s="47">
        <v>23</v>
      </c>
      <c r="W136" s="47">
        <v>38</v>
      </c>
      <c r="X136" s="48">
        <v>36003.2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</row>
    <row r="137" spans="1:143" ht="12.75">
      <c r="A137" s="106" t="s">
        <v>33</v>
      </c>
      <c r="B137" s="127" t="s">
        <v>145</v>
      </c>
      <c r="C137" s="127" t="s">
        <v>753</v>
      </c>
      <c r="D137" s="153" t="s">
        <v>167</v>
      </c>
      <c r="E137" s="64">
        <v>222</v>
      </c>
      <c r="F137" s="47">
        <v>338</v>
      </c>
      <c r="G137" s="47">
        <v>348</v>
      </c>
      <c r="H137" s="65">
        <v>134319.1</v>
      </c>
      <c r="I137" s="66">
        <v>62</v>
      </c>
      <c r="J137" s="47">
        <v>80</v>
      </c>
      <c r="K137" s="47">
        <v>83</v>
      </c>
      <c r="L137" s="65">
        <v>32094.7</v>
      </c>
      <c r="M137" s="66">
        <v>75</v>
      </c>
      <c r="N137" s="64">
        <v>102</v>
      </c>
      <c r="O137" s="47">
        <v>99</v>
      </c>
      <c r="P137" s="65">
        <v>38108.6</v>
      </c>
      <c r="Q137" s="66">
        <v>58</v>
      </c>
      <c r="R137" s="47">
        <v>71</v>
      </c>
      <c r="S137" s="47">
        <v>76</v>
      </c>
      <c r="T137" s="65">
        <v>29436.8</v>
      </c>
      <c r="U137" s="66">
        <v>66</v>
      </c>
      <c r="V137" s="47">
        <v>85</v>
      </c>
      <c r="W137" s="47">
        <v>90</v>
      </c>
      <c r="X137" s="48">
        <v>34679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</row>
    <row r="138" spans="1:143" ht="12.75">
      <c r="A138" s="106" t="s">
        <v>33</v>
      </c>
      <c r="B138" s="127" t="s">
        <v>145</v>
      </c>
      <c r="C138" s="127" t="s">
        <v>753</v>
      </c>
      <c r="D138" s="153" t="s">
        <v>168</v>
      </c>
      <c r="E138" s="64">
        <v>155</v>
      </c>
      <c r="F138" s="47">
        <v>321</v>
      </c>
      <c r="G138" s="47">
        <v>392</v>
      </c>
      <c r="H138" s="65">
        <v>309117.7</v>
      </c>
      <c r="I138" s="66">
        <v>49</v>
      </c>
      <c r="J138" s="47">
        <v>73</v>
      </c>
      <c r="K138" s="47">
        <v>90</v>
      </c>
      <c r="L138" s="65">
        <v>69836.6</v>
      </c>
      <c r="M138" s="66">
        <v>52</v>
      </c>
      <c r="N138" s="64">
        <v>81</v>
      </c>
      <c r="O138" s="47">
        <v>96</v>
      </c>
      <c r="P138" s="65">
        <v>74756.1</v>
      </c>
      <c r="Q138" s="66">
        <v>48</v>
      </c>
      <c r="R138" s="47">
        <v>75</v>
      </c>
      <c r="S138" s="47">
        <v>82</v>
      </c>
      <c r="T138" s="65">
        <v>65150.05</v>
      </c>
      <c r="U138" s="66">
        <v>50</v>
      </c>
      <c r="V138" s="47">
        <v>92</v>
      </c>
      <c r="W138" s="47">
        <v>125</v>
      </c>
      <c r="X138" s="48">
        <v>99374.95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</row>
    <row r="139" spans="1:143" ht="22.5">
      <c r="A139" s="106" t="s">
        <v>33</v>
      </c>
      <c r="B139" s="127" t="s">
        <v>145</v>
      </c>
      <c r="C139" s="127" t="s">
        <v>753</v>
      </c>
      <c r="D139" s="153" t="s">
        <v>169</v>
      </c>
      <c r="E139" s="64">
        <v>121</v>
      </c>
      <c r="F139" s="47">
        <v>175</v>
      </c>
      <c r="G139" s="47">
        <v>786</v>
      </c>
      <c r="H139" s="65">
        <v>57631.5</v>
      </c>
      <c r="I139" s="66">
        <v>36</v>
      </c>
      <c r="J139" s="47">
        <v>51</v>
      </c>
      <c r="K139" s="47">
        <v>203</v>
      </c>
      <c r="L139" s="65">
        <v>14764.9</v>
      </c>
      <c r="M139" s="66">
        <v>44</v>
      </c>
      <c r="N139" s="64">
        <v>51</v>
      </c>
      <c r="O139" s="47">
        <v>240</v>
      </c>
      <c r="P139" s="65">
        <v>17648.35</v>
      </c>
      <c r="Q139" s="66">
        <v>31</v>
      </c>
      <c r="R139" s="47">
        <v>44</v>
      </c>
      <c r="S139" s="47">
        <v>231</v>
      </c>
      <c r="T139" s="65">
        <v>17087.35</v>
      </c>
      <c r="U139" s="66">
        <v>25</v>
      </c>
      <c r="V139" s="47">
        <v>29</v>
      </c>
      <c r="W139" s="47">
        <v>112</v>
      </c>
      <c r="X139" s="48">
        <v>8130.9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</row>
    <row r="140" spans="1:143" ht="22.5">
      <c r="A140" s="106" t="s">
        <v>33</v>
      </c>
      <c r="B140" s="127" t="s">
        <v>145</v>
      </c>
      <c r="C140" s="127" t="s">
        <v>753</v>
      </c>
      <c r="D140" s="153" t="s">
        <v>170</v>
      </c>
      <c r="E140" s="64">
        <v>64</v>
      </c>
      <c r="F140" s="47">
        <v>142</v>
      </c>
      <c r="G140" s="47">
        <v>575</v>
      </c>
      <c r="H140" s="65">
        <v>84139.45</v>
      </c>
      <c r="I140" s="66">
        <v>15</v>
      </c>
      <c r="J140" s="47">
        <v>29</v>
      </c>
      <c r="K140" s="47">
        <v>127</v>
      </c>
      <c r="L140" s="65">
        <v>17948.9</v>
      </c>
      <c r="M140" s="66">
        <v>21</v>
      </c>
      <c r="N140" s="64">
        <v>37</v>
      </c>
      <c r="O140" s="47">
        <v>140</v>
      </c>
      <c r="P140" s="65">
        <v>20216.65</v>
      </c>
      <c r="Q140" s="66">
        <v>27</v>
      </c>
      <c r="R140" s="47">
        <v>48</v>
      </c>
      <c r="S140" s="47">
        <v>195</v>
      </c>
      <c r="T140" s="65">
        <v>28766.2</v>
      </c>
      <c r="U140" s="66">
        <v>17</v>
      </c>
      <c r="V140" s="47">
        <v>28</v>
      </c>
      <c r="W140" s="47">
        <v>113</v>
      </c>
      <c r="X140" s="48">
        <v>17207.7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</row>
    <row r="141" spans="1:143" ht="12.75">
      <c r="A141" s="106" t="s">
        <v>33</v>
      </c>
      <c r="B141" s="127" t="s">
        <v>145</v>
      </c>
      <c r="C141" s="127" t="s">
        <v>753</v>
      </c>
      <c r="D141" s="153" t="s">
        <v>171</v>
      </c>
      <c r="E141" s="64">
        <v>18</v>
      </c>
      <c r="F141" s="47">
        <v>28</v>
      </c>
      <c r="G141" s="47">
        <v>86</v>
      </c>
      <c r="H141" s="65">
        <v>6143.95</v>
      </c>
      <c r="I141" s="66">
        <v>5</v>
      </c>
      <c r="J141" s="47">
        <v>10</v>
      </c>
      <c r="K141" s="47">
        <v>30</v>
      </c>
      <c r="L141" s="65">
        <v>2138.5</v>
      </c>
      <c r="M141" s="66">
        <v>9</v>
      </c>
      <c r="N141" s="64">
        <v>12</v>
      </c>
      <c r="O141" s="47">
        <v>38</v>
      </c>
      <c r="P141" s="65">
        <v>2722.1</v>
      </c>
      <c r="Q141" s="66">
        <v>3</v>
      </c>
      <c r="R141" s="47">
        <v>3</v>
      </c>
      <c r="S141" s="47">
        <v>11</v>
      </c>
      <c r="T141" s="65">
        <v>797.6</v>
      </c>
      <c r="U141" s="66">
        <v>3</v>
      </c>
      <c r="V141" s="47">
        <v>3</v>
      </c>
      <c r="W141" s="47">
        <v>7</v>
      </c>
      <c r="X141" s="48">
        <v>485.75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</row>
    <row r="142" spans="1:143" ht="12.75">
      <c r="A142" s="106" t="s">
        <v>33</v>
      </c>
      <c r="B142" s="127" t="s">
        <v>145</v>
      </c>
      <c r="C142" s="127" t="s">
        <v>753</v>
      </c>
      <c r="D142" s="153" t="s">
        <v>172</v>
      </c>
      <c r="E142" s="64">
        <v>29</v>
      </c>
      <c r="F142" s="47">
        <v>195</v>
      </c>
      <c r="G142" s="47">
        <v>656</v>
      </c>
      <c r="H142" s="65">
        <v>96743.65</v>
      </c>
      <c r="I142" s="66">
        <v>12</v>
      </c>
      <c r="J142" s="47">
        <v>41</v>
      </c>
      <c r="K142" s="47">
        <v>120</v>
      </c>
      <c r="L142" s="65">
        <v>17597.25</v>
      </c>
      <c r="M142" s="66">
        <v>12</v>
      </c>
      <c r="N142" s="64">
        <v>66</v>
      </c>
      <c r="O142" s="47">
        <v>196</v>
      </c>
      <c r="P142" s="65">
        <v>28746.4</v>
      </c>
      <c r="Q142" s="66">
        <v>11</v>
      </c>
      <c r="R142" s="47">
        <v>55</v>
      </c>
      <c r="S142" s="47">
        <v>197</v>
      </c>
      <c r="T142" s="65">
        <v>29119.8</v>
      </c>
      <c r="U142" s="66">
        <v>9</v>
      </c>
      <c r="V142" s="47">
        <v>33</v>
      </c>
      <c r="W142" s="47">
        <v>143</v>
      </c>
      <c r="X142" s="48">
        <v>21280.2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</row>
    <row r="143" spans="1:143" ht="22.5">
      <c r="A143" s="106" t="s">
        <v>33</v>
      </c>
      <c r="B143" s="127" t="s">
        <v>145</v>
      </c>
      <c r="C143" s="127" t="s">
        <v>753</v>
      </c>
      <c r="D143" s="153" t="s">
        <v>173</v>
      </c>
      <c r="E143" s="64">
        <v>1</v>
      </c>
      <c r="F143" s="47">
        <v>1</v>
      </c>
      <c r="G143" s="47">
        <v>1</v>
      </c>
      <c r="H143" s="65">
        <v>800.7</v>
      </c>
      <c r="I143" s="66"/>
      <c r="J143" s="47"/>
      <c r="K143" s="47"/>
      <c r="L143" s="65"/>
      <c r="M143" s="66"/>
      <c r="N143" s="64"/>
      <c r="O143" s="47"/>
      <c r="P143" s="65"/>
      <c r="Q143" s="66"/>
      <c r="R143" s="47"/>
      <c r="S143" s="47"/>
      <c r="T143" s="65"/>
      <c r="U143" s="66">
        <v>1</v>
      </c>
      <c r="V143" s="47">
        <v>1</v>
      </c>
      <c r="W143" s="47">
        <v>1</v>
      </c>
      <c r="X143" s="48">
        <v>800.7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</row>
    <row r="144" spans="1:143" ht="12.75">
      <c r="A144" s="106" t="s">
        <v>33</v>
      </c>
      <c r="B144" s="127" t="s">
        <v>145</v>
      </c>
      <c r="C144" s="127" t="s">
        <v>753</v>
      </c>
      <c r="D144" s="148" t="s">
        <v>677</v>
      </c>
      <c r="E144" s="26">
        <v>1138</v>
      </c>
      <c r="F144" s="27">
        <f>SUM(F116:F143)</f>
        <v>4051</v>
      </c>
      <c r="G144" s="27">
        <f>SUM(G116:G143)</f>
        <v>10109</v>
      </c>
      <c r="H144" s="27">
        <f>SUM(H116:H143)</f>
        <v>2828895.0500000007</v>
      </c>
      <c r="I144" s="29">
        <v>393</v>
      </c>
      <c r="J144" s="27">
        <f>SUM(J116:J143)</f>
        <v>1015</v>
      </c>
      <c r="K144" s="27">
        <f>SUM(K116:K143)</f>
        <v>2516</v>
      </c>
      <c r="L144" s="27">
        <f>SUM(L116:L143)</f>
        <v>647924.9500000001</v>
      </c>
      <c r="M144" s="29">
        <v>434</v>
      </c>
      <c r="N144" s="27">
        <f>SUM(N116:N143)</f>
        <v>1097</v>
      </c>
      <c r="O144" s="27">
        <f>SUM(O116:O143)</f>
        <v>2743</v>
      </c>
      <c r="P144" s="27">
        <f>SUM(P116:P143)</f>
        <v>788580.4999999999</v>
      </c>
      <c r="Q144" s="29">
        <v>407</v>
      </c>
      <c r="R144" s="27">
        <f>SUM(R116:R143)</f>
        <v>1003</v>
      </c>
      <c r="S144" s="27">
        <f>SUM(S116:S143)</f>
        <v>2495</v>
      </c>
      <c r="T144" s="27">
        <f>SUM(T116:T143)</f>
        <v>665122.25</v>
      </c>
      <c r="U144" s="29">
        <v>378</v>
      </c>
      <c r="V144" s="27">
        <f>SUM(V116:V143)</f>
        <v>937</v>
      </c>
      <c r="W144" s="27">
        <f>SUM(W116:W143)</f>
        <v>2363</v>
      </c>
      <c r="X144" s="27">
        <f>SUM(X116:X143)</f>
        <v>727267.3499999999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</row>
    <row r="145" spans="1:143" ht="12.75">
      <c r="A145" s="106" t="s">
        <v>33</v>
      </c>
      <c r="B145" s="127" t="s">
        <v>174</v>
      </c>
      <c r="C145" s="127" t="s">
        <v>175</v>
      </c>
      <c r="D145" s="153" t="s">
        <v>176</v>
      </c>
      <c r="E145" s="64">
        <v>1</v>
      </c>
      <c r="F145" s="47">
        <v>1</v>
      </c>
      <c r="G145" s="47">
        <v>1</v>
      </c>
      <c r="H145" s="65">
        <v>522.6</v>
      </c>
      <c r="I145" s="66"/>
      <c r="J145" s="47"/>
      <c r="K145" s="47"/>
      <c r="L145" s="65"/>
      <c r="M145" s="66">
        <v>1</v>
      </c>
      <c r="N145" s="64">
        <v>1</v>
      </c>
      <c r="O145" s="47">
        <v>1</v>
      </c>
      <c r="P145" s="65">
        <v>522.6</v>
      </c>
      <c r="Q145" s="66"/>
      <c r="R145" s="47"/>
      <c r="S145" s="47"/>
      <c r="T145" s="65"/>
      <c r="U145" s="66"/>
      <c r="V145" s="47"/>
      <c r="W145" s="47"/>
      <c r="X145" s="4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</row>
    <row r="146" spans="1:143" ht="12.75">
      <c r="A146" s="106" t="s">
        <v>33</v>
      </c>
      <c r="B146" s="127" t="s">
        <v>174</v>
      </c>
      <c r="C146" s="127" t="s">
        <v>175</v>
      </c>
      <c r="D146" s="153" t="s">
        <v>177</v>
      </c>
      <c r="E146" s="64">
        <v>93</v>
      </c>
      <c r="F146" s="47">
        <v>197</v>
      </c>
      <c r="G146" s="47">
        <v>301</v>
      </c>
      <c r="H146" s="65">
        <v>294787.55</v>
      </c>
      <c r="I146" s="66">
        <v>38</v>
      </c>
      <c r="J146" s="47">
        <v>49</v>
      </c>
      <c r="K146" s="47">
        <v>73</v>
      </c>
      <c r="L146" s="65">
        <v>71137.75</v>
      </c>
      <c r="M146" s="66">
        <v>44</v>
      </c>
      <c r="N146" s="64">
        <v>69</v>
      </c>
      <c r="O146" s="47">
        <v>94</v>
      </c>
      <c r="P146" s="65">
        <v>92143.4</v>
      </c>
      <c r="Q146" s="66">
        <v>35</v>
      </c>
      <c r="R146" s="47">
        <v>50</v>
      </c>
      <c r="S146" s="47">
        <v>81</v>
      </c>
      <c r="T146" s="65">
        <v>79084.2</v>
      </c>
      <c r="U146" s="66">
        <v>18</v>
      </c>
      <c r="V146" s="47">
        <v>29</v>
      </c>
      <c r="W146" s="47">
        <v>54</v>
      </c>
      <c r="X146" s="48">
        <v>52422.2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</row>
    <row r="147" spans="1:143" ht="12.75">
      <c r="A147" s="106" t="s">
        <v>33</v>
      </c>
      <c r="B147" s="127" t="s">
        <v>174</v>
      </c>
      <c r="C147" s="127" t="s">
        <v>175</v>
      </c>
      <c r="D147" s="153" t="s">
        <v>178</v>
      </c>
      <c r="E147" s="64">
        <v>1</v>
      </c>
      <c r="F147" s="47">
        <v>2</v>
      </c>
      <c r="G147" s="47">
        <v>2</v>
      </c>
      <c r="H147" s="65">
        <v>1043.3</v>
      </c>
      <c r="I147" s="66"/>
      <c r="J147" s="47"/>
      <c r="K147" s="47"/>
      <c r="L147" s="65"/>
      <c r="M147" s="66"/>
      <c r="N147" s="64"/>
      <c r="O147" s="47"/>
      <c r="P147" s="65"/>
      <c r="Q147" s="66">
        <v>1</v>
      </c>
      <c r="R147" s="47">
        <v>2</v>
      </c>
      <c r="S147" s="47">
        <v>2</v>
      </c>
      <c r="T147" s="65">
        <v>1043.3</v>
      </c>
      <c r="U147" s="66"/>
      <c r="V147" s="47"/>
      <c r="W147" s="47"/>
      <c r="X147" s="4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</row>
    <row r="148" spans="1:143" ht="12.75">
      <c r="A148" s="106" t="s">
        <v>33</v>
      </c>
      <c r="B148" s="127" t="s">
        <v>174</v>
      </c>
      <c r="C148" s="127" t="s">
        <v>175</v>
      </c>
      <c r="D148" s="153" t="s">
        <v>179</v>
      </c>
      <c r="E148" s="64">
        <v>17</v>
      </c>
      <c r="F148" s="47">
        <v>66</v>
      </c>
      <c r="G148" s="47">
        <v>65</v>
      </c>
      <c r="H148" s="65">
        <v>208713.9</v>
      </c>
      <c r="I148" s="66">
        <v>2</v>
      </c>
      <c r="J148" s="47">
        <v>6</v>
      </c>
      <c r="K148" s="47">
        <v>6</v>
      </c>
      <c r="L148" s="65">
        <v>19186.2</v>
      </c>
      <c r="M148" s="66">
        <v>8</v>
      </c>
      <c r="N148" s="64">
        <v>22</v>
      </c>
      <c r="O148" s="47">
        <v>22</v>
      </c>
      <c r="P148" s="65">
        <v>70449.5</v>
      </c>
      <c r="Q148" s="66">
        <v>9</v>
      </c>
      <c r="R148" s="47">
        <v>21</v>
      </c>
      <c r="S148" s="47">
        <v>21</v>
      </c>
      <c r="T148" s="65">
        <v>65641.2</v>
      </c>
      <c r="U148" s="66">
        <v>4</v>
      </c>
      <c r="V148" s="47">
        <v>17</v>
      </c>
      <c r="W148" s="47">
        <v>17</v>
      </c>
      <c r="X148" s="48">
        <v>53437</v>
      </c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</row>
    <row r="149" spans="1:143" ht="12.75">
      <c r="A149" s="106" t="s">
        <v>33</v>
      </c>
      <c r="B149" s="127" t="s">
        <v>174</v>
      </c>
      <c r="C149" s="127" t="s">
        <v>175</v>
      </c>
      <c r="D149" s="153" t="s">
        <v>180</v>
      </c>
      <c r="E149" s="64">
        <v>75</v>
      </c>
      <c r="F149" s="47">
        <v>134</v>
      </c>
      <c r="G149" s="47">
        <v>203</v>
      </c>
      <c r="H149" s="65">
        <v>107082.35</v>
      </c>
      <c r="I149" s="66">
        <v>25</v>
      </c>
      <c r="J149" s="47">
        <v>30</v>
      </c>
      <c r="K149" s="47">
        <v>44</v>
      </c>
      <c r="L149" s="65">
        <v>22986</v>
      </c>
      <c r="M149" s="66">
        <v>26</v>
      </c>
      <c r="N149" s="64">
        <v>32</v>
      </c>
      <c r="O149" s="47">
        <v>41</v>
      </c>
      <c r="P149" s="65">
        <v>21459.55</v>
      </c>
      <c r="Q149" s="66">
        <v>19</v>
      </c>
      <c r="R149" s="47">
        <v>34</v>
      </c>
      <c r="S149" s="47">
        <v>40</v>
      </c>
      <c r="T149" s="65">
        <v>20994.6</v>
      </c>
      <c r="U149" s="66">
        <v>30</v>
      </c>
      <c r="V149" s="47">
        <v>38</v>
      </c>
      <c r="W149" s="47">
        <v>78</v>
      </c>
      <c r="X149" s="48">
        <v>41642.2</v>
      </c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</row>
    <row r="150" spans="1:143" ht="12.75">
      <c r="A150" s="106" t="s">
        <v>33</v>
      </c>
      <c r="B150" s="127" t="s">
        <v>174</v>
      </c>
      <c r="C150" s="127" t="s">
        <v>175</v>
      </c>
      <c r="D150" s="153" t="s">
        <v>181</v>
      </c>
      <c r="E150" s="64">
        <v>43</v>
      </c>
      <c r="F150" s="47">
        <v>95</v>
      </c>
      <c r="G150" s="47">
        <v>141</v>
      </c>
      <c r="H150" s="65">
        <v>247037.75</v>
      </c>
      <c r="I150" s="66">
        <v>16</v>
      </c>
      <c r="J150" s="47">
        <v>27</v>
      </c>
      <c r="K150" s="47">
        <v>40</v>
      </c>
      <c r="L150" s="65">
        <v>70325.1</v>
      </c>
      <c r="M150" s="66">
        <v>24</v>
      </c>
      <c r="N150" s="64">
        <v>40</v>
      </c>
      <c r="O150" s="47">
        <v>58</v>
      </c>
      <c r="P150" s="65">
        <v>101122.15</v>
      </c>
      <c r="Q150" s="66">
        <v>11</v>
      </c>
      <c r="R150" s="47">
        <v>16</v>
      </c>
      <c r="S150" s="47">
        <v>25</v>
      </c>
      <c r="T150" s="65">
        <v>44010.5</v>
      </c>
      <c r="U150" s="66">
        <v>10</v>
      </c>
      <c r="V150" s="47">
        <v>12</v>
      </c>
      <c r="W150" s="47">
        <v>18</v>
      </c>
      <c r="X150" s="48">
        <v>31580</v>
      </c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</row>
    <row r="151" spans="1:143" ht="12.75">
      <c r="A151" s="106" t="s">
        <v>33</v>
      </c>
      <c r="B151" s="127" t="s">
        <v>174</v>
      </c>
      <c r="C151" s="127" t="s">
        <v>175</v>
      </c>
      <c r="D151" s="148" t="s">
        <v>677</v>
      </c>
      <c r="E151" s="26">
        <v>154</v>
      </c>
      <c r="F151" s="27">
        <f>SUM(F145:F150)</f>
        <v>495</v>
      </c>
      <c r="G151" s="27">
        <f>SUM(G145:G150)</f>
        <v>713</v>
      </c>
      <c r="H151" s="27">
        <f>SUM(H145:H150)</f>
        <v>859187.45</v>
      </c>
      <c r="I151" s="29">
        <v>62</v>
      </c>
      <c r="J151" s="27">
        <f>SUM(J145:J150)</f>
        <v>112</v>
      </c>
      <c r="K151" s="27">
        <f>SUM(K145:K150)</f>
        <v>163</v>
      </c>
      <c r="L151" s="27">
        <f>SUM(L145:L150)</f>
        <v>183635.05</v>
      </c>
      <c r="M151" s="29">
        <v>77</v>
      </c>
      <c r="N151" s="27">
        <f>SUM(N145:N150)</f>
        <v>164</v>
      </c>
      <c r="O151" s="27">
        <f>SUM(O145:O150)</f>
        <v>216</v>
      </c>
      <c r="P151" s="27">
        <f>SUM(P145:P150)</f>
        <v>285697.19999999995</v>
      </c>
      <c r="Q151" s="29">
        <v>56</v>
      </c>
      <c r="R151" s="27">
        <f>SUM(R145:R150)</f>
        <v>123</v>
      </c>
      <c r="S151" s="27">
        <f>SUM(S145:S150)</f>
        <v>169</v>
      </c>
      <c r="T151" s="27">
        <f>SUM(T145:T150)</f>
        <v>210773.80000000002</v>
      </c>
      <c r="U151" s="29">
        <v>46</v>
      </c>
      <c r="V151" s="27">
        <f>SUM(V145:V150)</f>
        <v>96</v>
      </c>
      <c r="W151" s="27">
        <f>SUM(W145:W150)</f>
        <v>167</v>
      </c>
      <c r="X151" s="27">
        <f>SUM(X145:X150)</f>
        <v>179081.4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</row>
    <row r="152" spans="1:143" ht="12.75">
      <c r="A152" s="106" t="s">
        <v>33</v>
      </c>
      <c r="B152" s="127" t="s">
        <v>182</v>
      </c>
      <c r="C152" s="127" t="s">
        <v>183</v>
      </c>
      <c r="D152" s="153" t="s">
        <v>184</v>
      </c>
      <c r="E152" s="64">
        <v>3</v>
      </c>
      <c r="F152" s="47">
        <v>3</v>
      </c>
      <c r="G152" s="47">
        <v>5</v>
      </c>
      <c r="H152" s="65">
        <v>467</v>
      </c>
      <c r="I152" s="66">
        <v>2</v>
      </c>
      <c r="J152" s="47">
        <v>2</v>
      </c>
      <c r="K152" s="47">
        <v>3</v>
      </c>
      <c r="L152" s="65">
        <v>350</v>
      </c>
      <c r="M152" s="66">
        <v>1</v>
      </c>
      <c r="N152" s="64">
        <v>1</v>
      </c>
      <c r="O152" s="47">
        <v>2</v>
      </c>
      <c r="P152" s="65">
        <v>117</v>
      </c>
      <c r="Q152" s="66"/>
      <c r="R152" s="47"/>
      <c r="S152" s="47"/>
      <c r="T152" s="65"/>
      <c r="U152" s="66"/>
      <c r="V152" s="47"/>
      <c r="W152" s="47"/>
      <c r="X152" s="4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</row>
    <row r="153" spans="1:143" ht="12.75">
      <c r="A153" s="106" t="s">
        <v>33</v>
      </c>
      <c r="B153" s="127" t="s">
        <v>182</v>
      </c>
      <c r="C153" s="127" t="s">
        <v>183</v>
      </c>
      <c r="D153" s="153" t="s">
        <v>185</v>
      </c>
      <c r="E153" s="64">
        <v>17</v>
      </c>
      <c r="F153" s="47">
        <v>36</v>
      </c>
      <c r="G153" s="47">
        <v>64</v>
      </c>
      <c r="H153" s="65">
        <v>4851.1</v>
      </c>
      <c r="I153" s="66">
        <v>9</v>
      </c>
      <c r="J153" s="47">
        <v>19</v>
      </c>
      <c r="K153" s="47">
        <v>34</v>
      </c>
      <c r="L153" s="65">
        <v>3066.9</v>
      </c>
      <c r="M153" s="66">
        <v>2</v>
      </c>
      <c r="N153" s="64">
        <v>2</v>
      </c>
      <c r="O153" s="47">
        <v>1</v>
      </c>
      <c r="P153" s="65">
        <v>90.1</v>
      </c>
      <c r="Q153" s="66">
        <v>1</v>
      </c>
      <c r="R153" s="47">
        <v>1</v>
      </c>
      <c r="S153" s="47">
        <v>1</v>
      </c>
      <c r="T153" s="65">
        <v>45</v>
      </c>
      <c r="U153" s="66">
        <v>6</v>
      </c>
      <c r="V153" s="47">
        <v>14</v>
      </c>
      <c r="W153" s="47">
        <v>28</v>
      </c>
      <c r="X153" s="48">
        <v>1649.1</v>
      </c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</row>
    <row r="154" spans="1:143" ht="12.75">
      <c r="A154" s="106" t="s">
        <v>33</v>
      </c>
      <c r="B154" s="127" t="s">
        <v>182</v>
      </c>
      <c r="C154" s="127" t="s">
        <v>183</v>
      </c>
      <c r="D154" s="148" t="s">
        <v>677</v>
      </c>
      <c r="E154" s="26">
        <v>19</v>
      </c>
      <c r="F154" s="27">
        <f>SUM(F152:F153)</f>
        <v>39</v>
      </c>
      <c r="G154" s="27">
        <f>SUM(G152:G153)</f>
        <v>69</v>
      </c>
      <c r="H154" s="27">
        <f>SUM(H152:H153)</f>
        <v>5318.1</v>
      </c>
      <c r="I154" s="29">
        <v>10</v>
      </c>
      <c r="J154" s="27">
        <f>SUM(J152:J153)</f>
        <v>21</v>
      </c>
      <c r="K154" s="27">
        <f>SUM(K152:K153)</f>
        <v>37</v>
      </c>
      <c r="L154" s="27">
        <f>SUM(L152:L153)</f>
        <v>3416.9</v>
      </c>
      <c r="M154" s="29">
        <v>3</v>
      </c>
      <c r="N154" s="27">
        <f>SUM(N152:N153)</f>
        <v>3</v>
      </c>
      <c r="O154" s="27">
        <f>SUM(O152:O153)</f>
        <v>3</v>
      </c>
      <c r="P154" s="27">
        <f>SUM(P152:P153)</f>
        <v>207.1</v>
      </c>
      <c r="Q154" s="29">
        <v>1</v>
      </c>
      <c r="R154" s="27">
        <v>1</v>
      </c>
      <c r="S154" s="27">
        <v>1</v>
      </c>
      <c r="T154" s="28">
        <v>45</v>
      </c>
      <c r="U154" s="29">
        <v>6</v>
      </c>
      <c r="V154" s="27">
        <f>SUM(V152:V153)</f>
        <v>14</v>
      </c>
      <c r="W154" s="27">
        <f>SUM(W152:W153)</f>
        <v>28</v>
      </c>
      <c r="X154" s="27">
        <f>SUM(X152:X153)</f>
        <v>1649.1</v>
      </c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</row>
    <row r="155" spans="1:143" ht="12.75">
      <c r="A155" s="106" t="s">
        <v>33</v>
      </c>
      <c r="B155" s="127" t="s">
        <v>186</v>
      </c>
      <c r="C155" s="127" t="s">
        <v>187</v>
      </c>
      <c r="D155" s="153" t="s">
        <v>188</v>
      </c>
      <c r="E155" s="64">
        <v>135</v>
      </c>
      <c r="F155" s="47">
        <v>556</v>
      </c>
      <c r="G155" s="47">
        <v>1088</v>
      </c>
      <c r="H155" s="65">
        <v>2100758.75</v>
      </c>
      <c r="I155" s="66">
        <v>48</v>
      </c>
      <c r="J155" s="47">
        <v>130</v>
      </c>
      <c r="K155" s="47">
        <v>259</v>
      </c>
      <c r="L155" s="65">
        <v>501619.65</v>
      </c>
      <c r="M155" s="66">
        <v>48</v>
      </c>
      <c r="N155" s="64">
        <v>139</v>
      </c>
      <c r="O155" s="47">
        <v>267</v>
      </c>
      <c r="P155" s="65">
        <v>513399.75</v>
      </c>
      <c r="Q155" s="66">
        <v>46</v>
      </c>
      <c r="R155" s="47">
        <v>136</v>
      </c>
      <c r="S155" s="47">
        <v>267</v>
      </c>
      <c r="T155" s="65">
        <v>517054.05</v>
      </c>
      <c r="U155" s="66">
        <v>58</v>
      </c>
      <c r="V155" s="47">
        <v>151</v>
      </c>
      <c r="W155" s="47">
        <v>295</v>
      </c>
      <c r="X155" s="48">
        <v>568685.3</v>
      </c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</row>
    <row r="156" spans="1:143" ht="12.75">
      <c r="A156" s="106" t="s">
        <v>33</v>
      </c>
      <c r="B156" s="127" t="s">
        <v>186</v>
      </c>
      <c r="C156" s="127" t="s">
        <v>187</v>
      </c>
      <c r="D156" s="153" t="s">
        <v>189</v>
      </c>
      <c r="E156" s="64">
        <v>321</v>
      </c>
      <c r="F156" s="47">
        <v>504</v>
      </c>
      <c r="G156" s="47">
        <v>932</v>
      </c>
      <c r="H156" s="65">
        <v>614753.95</v>
      </c>
      <c r="I156" s="66">
        <v>92</v>
      </c>
      <c r="J156" s="47">
        <v>134</v>
      </c>
      <c r="K156" s="47">
        <v>246</v>
      </c>
      <c r="L156" s="65">
        <v>164457.75</v>
      </c>
      <c r="M156" s="66">
        <v>86</v>
      </c>
      <c r="N156" s="64">
        <v>117</v>
      </c>
      <c r="O156" s="47">
        <v>219</v>
      </c>
      <c r="P156" s="65">
        <v>143776.7</v>
      </c>
      <c r="Q156" s="66">
        <v>88</v>
      </c>
      <c r="R156" s="47">
        <v>114</v>
      </c>
      <c r="S156" s="47">
        <v>214</v>
      </c>
      <c r="T156" s="65">
        <v>140516.2</v>
      </c>
      <c r="U156" s="66">
        <v>109</v>
      </c>
      <c r="V156" s="47">
        <v>139</v>
      </c>
      <c r="W156" s="47">
        <v>253</v>
      </c>
      <c r="X156" s="48">
        <v>166003.3</v>
      </c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</row>
    <row r="157" spans="1:143" ht="12.75">
      <c r="A157" s="106" t="s">
        <v>33</v>
      </c>
      <c r="B157" s="127" t="s">
        <v>186</v>
      </c>
      <c r="C157" s="127" t="s">
        <v>187</v>
      </c>
      <c r="D157" s="153" t="s">
        <v>190</v>
      </c>
      <c r="E157" s="64">
        <v>257</v>
      </c>
      <c r="F157" s="47">
        <v>564</v>
      </c>
      <c r="G157" s="47">
        <v>1036</v>
      </c>
      <c r="H157" s="65">
        <v>1201035.9</v>
      </c>
      <c r="I157" s="66">
        <v>81</v>
      </c>
      <c r="J157" s="47">
        <v>129</v>
      </c>
      <c r="K157" s="47">
        <v>245</v>
      </c>
      <c r="L157" s="65">
        <v>281601.35</v>
      </c>
      <c r="M157" s="66">
        <v>86</v>
      </c>
      <c r="N157" s="64">
        <v>146</v>
      </c>
      <c r="O157" s="47">
        <v>271</v>
      </c>
      <c r="P157" s="65">
        <v>316750.1</v>
      </c>
      <c r="Q157" s="66">
        <v>80</v>
      </c>
      <c r="R157" s="47">
        <v>132</v>
      </c>
      <c r="S157" s="47">
        <v>249</v>
      </c>
      <c r="T157" s="65">
        <v>290831.5</v>
      </c>
      <c r="U157" s="66">
        <v>92</v>
      </c>
      <c r="V157" s="47">
        <v>157</v>
      </c>
      <c r="W157" s="47">
        <v>271</v>
      </c>
      <c r="X157" s="48">
        <v>311852.95</v>
      </c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</row>
    <row r="158" spans="1:143" ht="12.75">
      <c r="A158" s="106" t="s">
        <v>33</v>
      </c>
      <c r="B158" s="127" t="s">
        <v>186</v>
      </c>
      <c r="C158" s="127" t="s">
        <v>187</v>
      </c>
      <c r="D158" s="148" t="s">
        <v>677</v>
      </c>
      <c r="E158" s="26">
        <v>447</v>
      </c>
      <c r="F158" s="27">
        <f>SUM(F155:F157)</f>
        <v>1624</v>
      </c>
      <c r="G158" s="27">
        <f>SUM(G155:G157)</f>
        <v>3056</v>
      </c>
      <c r="H158" s="27">
        <f>SUM(H155:H157)</f>
        <v>3916548.6</v>
      </c>
      <c r="I158" s="29">
        <v>152</v>
      </c>
      <c r="J158" s="27">
        <f>SUM(J155:J157)</f>
        <v>393</v>
      </c>
      <c r="K158" s="27">
        <f>SUM(K155:K157)</f>
        <v>750</v>
      </c>
      <c r="L158" s="27">
        <f>SUM(L155:L157)</f>
        <v>947678.75</v>
      </c>
      <c r="M158" s="29">
        <v>153</v>
      </c>
      <c r="N158" s="27">
        <f>SUM(N155:N157)</f>
        <v>402</v>
      </c>
      <c r="O158" s="27">
        <f>SUM(O155:O157)</f>
        <v>757</v>
      </c>
      <c r="P158" s="27">
        <f>SUM(P155:P157)</f>
        <v>973926.5499999999</v>
      </c>
      <c r="Q158" s="29">
        <v>144</v>
      </c>
      <c r="R158" s="27">
        <f>SUM(R155:R157)</f>
        <v>382</v>
      </c>
      <c r="S158" s="27">
        <f>SUM(S155:S157)</f>
        <v>730</v>
      </c>
      <c r="T158" s="27">
        <f>SUM(T155:T157)</f>
        <v>948401.75</v>
      </c>
      <c r="U158" s="29">
        <v>179</v>
      </c>
      <c r="V158" s="27">
        <f>SUM(V155:V157)</f>
        <v>447</v>
      </c>
      <c r="W158" s="27">
        <f>SUM(W155:W157)</f>
        <v>819</v>
      </c>
      <c r="X158" s="27">
        <f>SUM(X155:X157)</f>
        <v>1046541.55</v>
      </c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</row>
    <row r="159" spans="1:143" ht="12.75">
      <c r="A159" s="106" t="s">
        <v>33</v>
      </c>
      <c r="B159" s="127" t="s">
        <v>191</v>
      </c>
      <c r="C159" s="127" t="s">
        <v>192</v>
      </c>
      <c r="D159" s="153" t="s">
        <v>193</v>
      </c>
      <c r="E159" s="64">
        <v>283</v>
      </c>
      <c r="F159" s="47">
        <v>1127</v>
      </c>
      <c r="G159" s="47">
        <v>2122</v>
      </c>
      <c r="H159" s="65">
        <v>162704.95</v>
      </c>
      <c r="I159" s="66">
        <v>114</v>
      </c>
      <c r="J159" s="47">
        <v>270</v>
      </c>
      <c r="K159" s="47">
        <v>503</v>
      </c>
      <c r="L159" s="65">
        <v>36699.3</v>
      </c>
      <c r="M159" s="66">
        <v>98</v>
      </c>
      <c r="N159" s="64">
        <v>277</v>
      </c>
      <c r="O159" s="47">
        <v>533</v>
      </c>
      <c r="P159" s="65">
        <v>41437.45</v>
      </c>
      <c r="Q159" s="66">
        <v>120</v>
      </c>
      <c r="R159" s="47">
        <v>269</v>
      </c>
      <c r="S159" s="47">
        <v>513</v>
      </c>
      <c r="T159" s="65">
        <v>40064.8</v>
      </c>
      <c r="U159" s="66">
        <v>124</v>
      </c>
      <c r="V159" s="47">
        <v>311</v>
      </c>
      <c r="W159" s="47">
        <v>573</v>
      </c>
      <c r="X159" s="48">
        <v>44503.4</v>
      </c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</row>
    <row r="160" spans="1:143" ht="12.75">
      <c r="A160" s="106" t="s">
        <v>33</v>
      </c>
      <c r="B160" s="127" t="s">
        <v>191</v>
      </c>
      <c r="C160" s="127" t="s">
        <v>192</v>
      </c>
      <c r="D160" s="153" t="s">
        <v>194</v>
      </c>
      <c r="E160" s="64">
        <v>1</v>
      </c>
      <c r="F160" s="47">
        <v>1</v>
      </c>
      <c r="G160" s="47">
        <v>2</v>
      </c>
      <c r="H160" s="65">
        <v>157.4</v>
      </c>
      <c r="I160" s="66">
        <v>1</v>
      </c>
      <c r="J160" s="47">
        <v>1</v>
      </c>
      <c r="K160" s="47">
        <v>2</v>
      </c>
      <c r="L160" s="65">
        <v>157.4</v>
      </c>
      <c r="M160" s="66"/>
      <c r="N160" s="64"/>
      <c r="O160" s="47"/>
      <c r="P160" s="65"/>
      <c r="Q160" s="66"/>
      <c r="R160" s="47"/>
      <c r="S160" s="47"/>
      <c r="T160" s="65"/>
      <c r="U160" s="66"/>
      <c r="V160" s="47"/>
      <c r="W160" s="47"/>
      <c r="X160" s="4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</row>
    <row r="161" spans="1:143" ht="12.75">
      <c r="A161" s="106" t="s">
        <v>33</v>
      </c>
      <c r="B161" s="127" t="s">
        <v>191</v>
      </c>
      <c r="C161" s="186" t="s">
        <v>192</v>
      </c>
      <c r="D161" s="148" t="s">
        <v>677</v>
      </c>
      <c r="E161" s="26">
        <v>283</v>
      </c>
      <c r="F161" s="27">
        <v>1128</v>
      </c>
      <c r="G161" s="27">
        <v>2124</v>
      </c>
      <c r="H161" s="28">
        <v>162862.35</v>
      </c>
      <c r="I161" s="29">
        <v>114</v>
      </c>
      <c r="J161" s="27">
        <v>271</v>
      </c>
      <c r="K161" s="27">
        <v>505</v>
      </c>
      <c r="L161" s="28">
        <v>36856.7</v>
      </c>
      <c r="M161" s="29">
        <v>98</v>
      </c>
      <c r="N161" s="26">
        <v>277</v>
      </c>
      <c r="O161" s="27">
        <v>533</v>
      </c>
      <c r="P161" s="28">
        <v>41437.45</v>
      </c>
      <c r="Q161" s="29">
        <v>120</v>
      </c>
      <c r="R161" s="27">
        <v>269</v>
      </c>
      <c r="S161" s="27">
        <v>513</v>
      </c>
      <c r="T161" s="28">
        <v>40064.8</v>
      </c>
      <c r="U161" s="29">
        <v>124</v>
      </c>
      <c r="V161" s="27">
        <v>311</v>
      </c>
      <c r="W161" s="27">
        <v>573</v>
      </c>
      <c r="X161" s="30">
        <v>44503.4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</row>
    <row r="162" spans="1:143" ht="13.5" thickBot="1">
      <c r="A162" s="209" t="s">
        <v>699</v>
      </c>
      <c r="B162" s="210"/>
      <c r="C162" s="210"/>
      <c r="D162" s="211"/>
      <c r="E162" s="49">
        <v>7798</v>
      </c>
      <c r="F162" s="68">
        <f>F161+F158+F154+F151+F144+F115+F96+F93+F91+F88+F86+F84+F77+F73+F71+F69+F66+F64+F62+F60+F58+F56+F51+F48+F43+F39+F36+F33+F31+F28</f>
        <v>33278</v>
      </c>
      <c r="G162" s="68">
        <f>G161+G158+G154+G151+G144+G115+G96+G93+G91+G88+G86+G84+G77+G73+G71+G69+G66+G64+G62+G60+G58+G56+G51+G48+G43+G39+G36+G33+G31+G28</f>
        <v>105810</v>
      </c>
      <c r="H162" s="68">
        <f>H161+H158+H154+H151+H144+H115+H96+H93+H91+H88+H86+H84+H77+H73+H71+H69+H66+H64+H62+H60+H58+H56+H51+H48+H43+H39+H36+H33+H31+H28</f>
        <v>50476820.449999996</v>
      </c>
      <c r="I162" s="52">
        <v>3549</v>
      </c>
      <c r="J162" s="68">
        <f>J161+J158+J154+J151+J144+J115+J96+J93+J91+J88+J86+J84+J77+J73+J71+J69+J66+J64+J62+J60+J58+J56+J51+J48+J43+J39+J36+J33+J31+J28</f>
        <v>7792</v>
      </c>
      <c r="K162" s="68">
        <f>K161+K158+K154+K151+K144+K115+K96+K93+K91+K88+K86+K84+K77+K73+K71+K69+K66+K64+K62+K60+K58+K56+K51+K48+K43+K39+K36+K33+K31+K28</f>
        <v>24533</v>
      </c>
      <c r="L162" s="68">
        <f>L161+L158+L154+L151+L144+L115+L96+L93+L91+L88+L86+L84+L77+L73+L71+L69+L66+L64+L62+L60+L58+L56+L51+L48+L43+L39+L36+L33+L31+L28</f>
        <v>11195693.900000002</v>
      </c>
      <c r="M162" s="52">
        <v>3847</v>
      </c>
      <c r="N162" s="68">
        <f>N161+N158+N154+N151+N144+N115+N96+N93+N91+N88+N86+N84+N77+N73+N71+N69+N66+N64+N62+N60+N58+N56+N51+N48+N43+N39+N36+N33+N31+N28</f>
        <v>8763</v>
      </c>
      <c r="O162" s="68">
        <f>O161+O158+O154+O151+O144+O115+O96+O93+O91+O88+O86+O84+O77+O73+O71+O69+O66+O64+O62+O60+O58+O56+O51+O48+O43+O39+O36+O33+O31+O28</f>
        <v>26521</v>
      </c>
      <c r="P162" s="68">
        <f>P161+P158+P154+P151+P144+P115+P96+P93+P91+P88+P86+P84+P77+P73+P71+P69+P66+P64+P62+P60+P58+P56+P51+P48+P43+P39+P36+P33+P31+P28</f>
        <v>13248724.05</v>
      </c>
      <c r="Q162" s="52">
        <v>3558</v>
      </c>
      <c r="R162" s="68">
        <f>R161+R158+R154+R151+R144+R115+R96+R93+R91+R88+R86+R84+R77+R73+R71+R69+R66+R64+R62+R60+R58+R56+R51+R48+R43+R39+R36+R33+R31+R28</f>
        <v>7727</v>
      </c>
      <c r="S162" s="68">
        <f>S161+S158+S154+S151+S144+S115+S96+S93+S91+S88+S86+S84+S77+S73+S71+S69+S66+S64+S62+S60+S58+S56+S51+S48+S43+S39+S36+S33+S31+S28</f>
        <v>25623</v>
      </c>
      <c r="T162" s="68">
        <f>T161+T158+T154+T151+T144+T115+T96+T93+T91+T88+T86+T84+T77+T73+T71+T69+T66+T64+T62+T60+T58+T56+T51+T48+T43+T39+T36+T33+T31+T28</f>
        <v>11847745</v>
      </c>
      <c r="U162" s="52">
        <v>3819</v>
      </c>
      <c r="V162" s="68">
        <f>V161+V158+V154+V151+V144+V115+V96+V93+V91+V88+V86+V84+V77+V73+V71+V69+V66+V64+V62+V60+V58+V56+V51+V48+V43+V39+V36+V33+V31+V28</f>
        <v>8999</v>
      </c>
      <c r="W162" s="68">
        <f>W161+W158+W154+W151+W144+W115+W96+W93+W91+W88+W86+W84+W77+W73+W71+W69+W66+W64+W62+W60+W58+W56+W51+W48+W43+W39+W36+W33+W31+W28</f>
        <v>29144</v>
      </c>
      <c r="X162" s="68">
        <f>X161+X158+X154+X151+X144+X115+X96+X93+X91+X88+X86+X84+X77+X73+X71+X69+X66+X64+X62+X60+X58+X56+X51+X48+X43+X39+X36+X33+X31+X28</f>
        <v>14184657.499999996</v>
      </c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</row>
    <row r="163" spans="1:143" ht="12.75">
      <c r="A163" s="158" t="s">
        <v>195</v>
      </c>
      <c r="B163" s="173" t="s">
        <v>11</v>
      </c>
      <c r="C163" s="169" t="s">
        <v>12</v>
      </c>
      <c r="D163" s="147" t="s">
        <v>13</v>
      </c>
      <c r="E163" s="20">
        <v>17</v>
      </c>
      <c r="F163" s="21">
        <v>27</v>
      </c>
      <c r="G163" s="21">
        <v>46</v>
      </c>
      <c r="H163" s="22">
        <v>2360.3</v>
      </c>
      <c r="I163" s="23">
        <v>9</v>
      </c>
      <c r="J163" s="21">
        <v>10</v>
      </c>
      <c r="K163" s="21">
        <v>14</v>
      </c>
      <c r="L163" s="22">
        <v>682.7</v>
      </c>
      <c r="M163" s="23">
        <v>3</v>
      </c>
      <c r="N163" s="20">
        <v>4</v>
      </c>
      <c r="O163" s="21">
        <v>6</v>
      </c>
      <c r="P163" s="22">
        <v>298.35</v>
      </c>
      <c r="Q163" s="23">
        <v>1</v>
      </c>
      <c r="R163" s="21">
        <v>1</v>
      </c>
      <c r="S163" s="21">
        <v>2</v>
      </c>
      <c r="T163" s="22">
        <v>106</v>
      </c>
      <c r="U163" s="23">
        <v>6</v>
      </c>
      <c r="V163" s="21">
        <v>12</v>
      </c>
      <c r="W163" s="21">
        <v>24</v>
      </c>
      <c r="X163" s="24">
        <v>1273.25</v>
      </c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</row>
    <row r="164" spans="1:143" ht="12.75">
      <c r="A164" s="159" t="s">
        <v>195</v>
      </c>
      <c r="B164" s="173" t="s">
        <v>11</v>
      </c>
      <c r="C164" s="169" t="s">
        <v>12</v>
      </c>
      <c r="D164" s="148" t="s">
        <v>677</v>
      </c>
      <c r="E164" s="26">
        <v>17</v>
      </c>
      <c r="F164" s="27">
        <v>27</v>
      </c>
      <c r="G164" s="27">
        <v>46</v>
      </c>
      <c r="H164" s="28">
        <v>2360.3</v>
      </c>
      <c r="I164" s="29">
        <v>9</v>
      </c>
      <c r="J164" s="27">
        <v>10</v>
      </c>
      <c r="K164" s="27">
        <v>14</v>
      </c>
      <c r="L164" s="28">
        <v>682.7</v>
      </c>
      <c r="M164" s="29">
        <v>3</v>
      </c>
      <c r="N164" s="26">
        <v>4</v>
      </c>
      <c r="O164" s="27">
        <v>6</v>
      </c>
      <c r="P164" s="28">
        <v>298.35</v>
      </c>
      <c r="Q164" s="29">
        <v>1</v>
      </c>
      <c r="R164" s="27">
        <v>1</v>
      </c>
      <c r="S164" s="27">
        <v>2</v>
      </c>
      <c r="T164" s="28">
        <v>106</v>
      </c>
      <c r="U164" s="29">
        <v>6</v>
      </c>
      <c r="V164" s="27">
        <v>12</v>
      </c>
      <c r="W164" s="27">
        <v>24</v>
      </c>
      <c r="X164" s="30">
        <v>1273.25</v>
      </c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</row>
    <row r="165" spans="1:143" ht="12.75">
      <c r="A165" s="159" t="s">
        <v>195</v>
      </c>
      <c r="B165" s="174" t="s">
        <v>196</v>
      </c>
      <c r="C165" s="172" t="s">
        <v>197</v>
      </c>
      <c r="D165" s="156" t="s">
        <v>198</v>
      </c>
      <c r="E165" s="54">
        <v>3</v>
      </c>
      <c r="F165" s="55">
        <v>3</v>
      </c>
      <c r="G165" s="55">
        <v>5</v>
      </c>
      <c r="H165" s="56">
        <v>117.15</v>
      </c>
      <c r="I165" s="57">
        <v>2</v>
      </c>
      <c r="J165" s="55">
        <v>2</v>
      </c>
      <c r="K165" s="55">
        <v>3</v>
      </c>
      <c r="L165" s="56">
        <v>67.85</v>
      </c>
      <c r="M165" s="57"/>
      <c r="N165" s="54"/>
      <c r="O165" s="55"/>
      <c r="P165" s="56"/>
      <c r="Q165" s="57">
        <v>1</v>
      </c>
      <c r="R165" s="55">
        <v>1</v>
      </c>
      <c r="S165" s="55">
        <v>2</v>
      </c>
      <c r="T165" s="56">
        <v>49.3</v>
      </c>
      <c r="U165" s="57"/>
      <c r="V165" s="55"/>
      <c r="W165" s="55"/>
      <c r="X165" s="5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</row>
    <row r="166" spans="1:143" ht="12.75">
      <c r="A166" s="159" t="s">
        <v>195</v>
      </c>
      <c r="B166" s="174" t="s">
        <v>196</v>
      </c>
      <c r="C166" s="172" t="s">
        <v>197</v>
      </c>
      <c r="D166" s="156" t="s">
        <v>199</v>
      </c>
      <c r="E166" s="54">
        <v>71</v>
      </c>
      <c r="F166" s="55">
        <v>86</v>
      </c>
      <c r="G166" s="55">
        <v>146</v>
      </c>
      <c r="H166" s="56">
        <v>8022.7</v>
      </c>
      <c r="I166" s="57">
        <v>19</v>
      </c>
      <c r="J166" s="55">
        <v>19</v>
      </c>
      <c r="K166" s="55">
        <v>33</v>
      </c>
      <c r="L166" s="56">
        <v>1826.1</v>
      </c>
      <c r="M166" s="57">
        <v>18</v>
      </c>
      <c r="N166" s="54">
        <v>19</v>
      </c>
      <c r="O166" s="55">
        <v>27</v>
      </c>
      <c r="P166" s="56">
        <v>1422.4</v>
      </c>
      <c r="Q166" s="57">
        <v>26</v>
      </c>
      <c r="R166" s="55">
        <v>29</v>
      </c>
      <c r="S166" s="55">
        <v>52</v>
      </c>
      <c r="T166" s="56">
        <v>2874.3</v>
      </c>
      <c r="U166" s="57">
        <v>16</v>
      </c>
      <c r="V166" s="55">
        <v>19</v>
      </c>
      <c r="W166" s="55">
        <v>34</v>
      </c>
      <c r="X166" s="58">
        <v>1899.9</v>
      </c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</row>
    <row r="167" spans="1:143" ht="12.75">
      <c r="A167" s="159" t="s">
        <v>195</v>
      </c>
      <c r="B167" s="174" t="s">
        <v>196</v>
      </c>
      <c r="C167" s="172" t="s">
        <v>197</v>
      </c>
      <c r="D167" s="156" t="s">
        <v>200</v>
      </c>
      <c r="E167" s="54">
        <v>3</v>
      </c>
      <c r="F167" s="55">
        <v>3</v>
      </c>
      <c r="G167" s="55">
        <v>8</v>
      </c>
      <c r="H167" s="56">
        <v>476</v>
      </c>
      <c r="I167" s="57"/>
      <c r="J167" s="55"/>
      <c r="K167" s="55"/>
      <c r="L167" s="56"/>
      <c r="M167" s="57">
        <v>1</v>
      </c>
      <c r="N167" s="54">
        <v>1</v>
      </c>
      <c r="O167" s="55">
        <v>2</v>
      </c>
      <c r="P167" s="56">
        <v>120.2</v>
      </c>
      <c r="Q167" s="57">
        <v>1</v>
      </c>
      <c r="R167" s="55">
        <v>1</v>
      </c>
      <c r="S167" s="55">
        <v>4</v>
      </c>
      <c r="T167" s="56">
        <v>237.2</v>
      </c>
      <c r="U167" s="57">
        <v>1</v>
      </c>
      <c r="V167" s="55">
        <v>1</v>
      </c>
      <c r="W167" s="55">
        <v>2</v>
      </c>
      <c r="X167" s="58">
        <v>118.6</v>
      </c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</row>
    <row r="168" spans="1:143" ht="12.75">
      <c r="A168" s="159" t="s">
        <v>195</v>
      </c>
      <c r="B168" s="174" t="s">
        <v>196</v>
      </c>
      <c r="C168" s="172" t="s">
        <v>197</v>
      </c>
      <c r="D168" s="148" t="s">
        <v>677</v>
      </c>
      <c r="E168" s="26">
        <v>74</v>
      </c>
      <c r="F168" s="27">
        <f>SUM(F165:F167)</f>
        <v>92</v>
      </c>
      <c r="G168" s="27">
        <f>SUM(G165:G167)</f>
        <v>159</v>
      </c>
      <c r="H168" s="27">
        <f>SUM(H165:H167)</f>
        <v>8615.849999999999</v>
      </c>
      <c r="I168" s="29">
        <v>21</v>
      </c>
      <c r="J168" s="27">
        <f>SUM(J165:J167)</f>
        <v>21</v>
      </c>
      <c r="K168" s="27">
        <f>SUM(K165:K167)</f>
        <v>36</v>
      </c>
      <c r="L168" s="27">
        <f>SUM(L165:L167)</f>
        <v>1893.9499999999998</v>
      </c>
      <c r="M168" s="29">
        <v>19</v>
      </c>
      <c r="N168" s="27">
        <f>SUM(N165:N167)</f>
        <v>20</v>
      </c>
      <c r="O168" s="27">
        <f>SUM(O165:O167)</f>
        <v>29</v>
      </c>
      <c r="P168" s="27">
        <f>SUM(P165:P167)</f>
        <v>1542.6000000000001</v>
      </c>
      <c r="Q168" s="29">
        <v>27</v>
      </c>
      <c r="R168" s="27">
        <f>SUM(R165:R167)</f>
        <v>31</v>
      </c>
      <c r="S168" s="27">
        <f>SUM(S165:S167)</f>
        <v>58</v>
      </c>
      <c r="T168" s="27">
        <f>SUM(T165:T167)</f>
        <v>3160.8</v>
      </c>
      <c r="U168" s="29">
        <v>17</v>
      </c>
      <c r="V168" s="27">
        <f>SUM(V165:V167)</f>
        <v>20</v>
      </c>
      <c r="W168" s="27">
        <f>SUM(W165:W167)</f>
        <v>36</v>
      </c>
      <c r="X168" s="27">
        <f>SUM(X165:X167)</f>
        <v>2018.5</v>
      </c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</row>
    <row r="169" spans="1:143" ht="12.75">
      <c r="A169" s="159" t="s">
        <v>195</v>
      </c>
      <c r="B169" s="174" t="s">
        <v>201</v>
      </c>
      <c r="C169" s="172" t="s">
        <v>202</v>
      </c>
      <c r="D169" s="156" t="s">
        <v>203</v>
      </c>
      <c r="E169" s="54">
        <v>2</v>
      </c>
      <c r="F169" s="55">
        <v>2</v>
      </c>
      <c r="G169" s="55">
        <v>4</v>
      </c>
      <c r="H169" s="56">
        <v>829.8</v>
      </c>
      <c r="I169" s="57">
        <v>1</v>
      </c>
      <c r="J169" s="55">
        <v>1</v>
      </c>
      <c r="K169" s="55">
        <v>2</v>
      </c>
      <c r="L169" s="56">
        <v>414.8</v>
      </c>
      <c r="M169" s="57"/>
      <c r="N169" s="54"/>
      <c r="O169" s="55"/>
      <c r="P169" s="56"/>
      <c r="Q169" s="57"/>
      <c r="R169" s="55"/>
      <c r="S169" s="55"/>
      <c r="T169" s="56"/>
      <c r="U169" s="57">
        <v>1</v>
      </c>
      <c r="V169" s="55">
        <v>1</v>
      </c>
      <c r="W169" s="55">
        <v>2</v>
      </c>
      <c r="X169" s="58">
        <v>415</v>
      </c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</row>
    <row r="170" spans="1:143" ht="12.75">
      <c r="A170" s="159" t="s">
        <v>195</v>
      </c>
      <c r="B170" s="174" t="s">
        <v>201</v>
      </c>
      <c r="C170" s="172" t="s">
        <v>202</v>
      </c>
      <c r="D170" s="156" t="s">
        <v>204</v>
      </c>
      <c r="E170" s="54">
        <v>15</v>
      </c>
      <c r="F170" s="55">
        <v>18</v>
      </c>
      <c r="G170" s="55">
        <v>68</v>
      </c>
      <c r="H170" s="56">
        <v>11166.7</v>
      </c>
      <c r="I170" s="57">
        <v>2</v>
      </c>
      <c r="J170" s="55">
        <v>2</v>
      </c>
      <c r="K170" s="55">
        <v>12</v>
      </c>
      <c r="L170" s="56">
        <v>1989.2</v>
      </c>
      <c r="M170" s="57">
        <v>8</v>
      </c>
      <c r="N170" s="54">
        <v>8</v>
      </c>
      <c r="O170" s="55">
        <v>28</v>
      </c>
      <c r="P170" s="56">
        <v>4603.1</v>
      </c>
      <c r="Q170" s="57">
        <v>6</v>
      </c>
      <c r="R170" s="55">
        <v>6</v>
      </c>
      <c r="S170" s="55">
        <v>20</v>
      </c>
      <c r="T170" s="56">
        <v>3262</v>
      </c>
      <c r="U170" s="57">
        <v>2</v>
      </c>
      <c r="V170" s="55">
        <v>2</v>
      </c>
      <c r="W170" s="55">
        <v>8</v>
      </c>
      <c r="X170" s="58">
        <v>1312.4</v>
      </c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</row>
    <row r="171" spans="1:143" ht="22.5">
      <c r="A171" s="159" t="s">
        <v>195</v>
      </c>
      <c r="B171" s="174" t="s">
        <v>201</v>
      </c>
      <c r="C171" s="172" t="s">
        <v>202</v>
      </c>
      <c r="D171" s="156" t="s">
        <v>205</v>
      </c>
      <c r="E171" s="54">
        <v>7</v>
      </c>
      <c r="F171" s="55">
        <v>7</v>
      </c>
      <c r="G171" s="55">
        <v>7</v>
      </c>
      <c r="H171" s="56">
        <v>5502.4</v>
      </c>
      <c r="I171" s="57"/>
      <c r="J171" s="55"/>
      <c r="K171" s="55"/>
      <c r="L171" s="56"/>
      <c r="M171" s="57">
        <v>3</v>
      </c>
      <c r="N171" s="54">
        <v>3</v>
      </c>
      <c r="O171" s="55">
        <v>3</v>
      </c>
      <c r="P171" s="56">
        <v>2579.4</v>
      </c>
      <c r="Q171" s="57">
        <v>2</v>
      </c>
      <c r="R171" s="55">
        <v>2</v>
      </c>
      <c r="S171" s="55">
        <v>2</v>
      </c>
      <c r="T171" s="56">
        <v>1461</v>
      </c>
      <c r="U171" s="57">
        <v>2</v>
      </c>
      <c r="V171" s="55">
        <v>2</v>
      </c>
      <c r="W171" s="55">
        <v>2</v>
      </c>
      <c r="X171" s="58">
        <v>1462</v>
      </c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</row>
    <row r="172" spans="1:143" ht="22.5">
      <c r="A172" s="159" t="s">
        <v>195</v>
      </c>
      <c r="B172" s="174" t="s">
        <v>201</v>
      </c>
      <c r="C172" s="172" t="s">
        <v>202</v>
      </c>
      <c r="D172" s="156" t="s">
        <v>206</v>
      </c>
      <c r="E172" s="54">
        <v>21</v>
      </c>
      <c r="F172" s="55">
        <v>25</v>
      </c>
      <c r="G172" s="55">
        <v>65</v>
      </c>
      <c r="H172" s="56">
        <v>13510.3</v>
      </c>
      <c r="I172" s="57">
        <v>10</v>
      </c>
      <c r="J172" s="55">
        <v>10</v>
      </c>
      <c r="K172" s="55">
        <v>31</v>
      </c>
      <c r="L172" s="56">
        <v>6539.4</v>
      </c>
      <c r="M172" s="57">
        <v>6</v>
      </c>
      <c r="N172" s="54">
        <v>6</v>
      </c>
      <c r="O172" s="55">
        <v>14</v>
      </c>
      <c r="P172" s="56">
        <v>2875.3</v>
      </c>
      <c r="Q172" s="57">
        <v>2</v>
      </c>
      <c r="R172" s="55">
        <v>2</v>
      </c>
      <c r="S172" s="55">
        <v>5</v>
      </c>
      <c r="T172" s="56">
        <v>974.6</v>
      </c>
      <c r="U172" s="57">
        <v>7</v>
      </c>
      <c r="V172" s="55">
        <v>7</v>
      </c>
      <c r="W172" s="55">
        <v>15</v>
      </c>
      <c r="X172" s="58">
        <v>3121</v>
      </c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</row>
    <row r="173" spans="1:143" ht="22.5">
      <c r="A173" s="159" t="s">
        <v>195</v>
      </c>
      <c r="B173" s="174" t="s">
        <v>201</v>
      </c>
      <c r="C173" s="172" t="s">
        <v>202</v>
      </c>
      <c r="D173" s="156" t="s">
        <v>207</v>
      </c>
      <c r="E173" s="54">
        <v>25</v>
      </c>
      <c r="F173" s="55">
        <v>30</v>
      </c>
      <c r="G173" s="55">
        <v>42</v>
      </c>
      <c r="H173" s="56">
        <v>14326.45</v>
      </c>
      <c r="I173" s="57">
        <v>7</v>
      </c>
      <c r="J173" s="55">
        <v>8</v>
      </c>
      <c r="K173" s="55">
        <v>13</v>
      </c>
      <c r="L173" s="56">
        <v>4460.4</v>
      </c>
      <c r="M173" s="57">
        <v>6</v>
      </c>
      <c r="N173" s="54">
        <v>6</v>
      </c>
      <c r="O173" s="55">
        <v>7</v>
      </c>
      <c r="P173" s="56">
        <v>2249.85</v>
      </c>
      <c r="Q173" s="57">
        <v>7</v>
      </c>
      <c r="R173" s="55">
        <v>7</v>
      </c>
      <c r="S173" s="55">
        <v>10</v>
      </c>
      <c r="T173" s="56">
        <v>3532.7</v>
      </c>
      <c r="U173" s="57">
        <v>9</v>
      </c>
      <c r="V173" s="55">
        <v>9</v>
      </c>
      <c r="W173" s="55">
        <v>12</v>
      </c>
      <c r="X173" s="58">
        <v>4083.5</v>
      </c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</row>
    <row r="174" spans="1:143" ht="12.75">
      <c r="A174" s="159" t="s">
        <v>195</v>
      </c>
      <c r="B174" s="174" t="s">
        <v>201</v>
      </c>
      <c r="C174" s="172" t="s">
        <v>202</v>
      </c>
      <c r="D174" s="148" t="s">
        <v>677</v>
      </c>
      <c r="E174" s="26">
        <v>57</v>
      </c>
      <c r="F174" s="27">
        <f>SUM(F169:F173)</f>
        <v>82</v>
      </c>
      <c r="G174" s="27">
        <f>SUM(G169:G173)</f>
        <v>186</v>
      </c>
      <c r="H174" s="27">
        <f>SUM(H169:H173)</f>
        <v>45335.65</v>
      </c>
      <c r="I174" s="29">
        <v>19</v>
      </c>
      <c r="J174" s="27">
        <f>SUM(J169:J173)</f>
        <v>21</v>
      </c>
      <c r="K174" s="27">
        <f>SUM(K169:K173)</f>
        <v>58</v>
      </c>
      <c r="L174" s="27">
        <f>SUM(L169:L173)</f>
        <v>13403.8</v>
      </c>
      <c r="M174" s="29">
        <v>19</v>
      </c>
      <c r="N174" s="27">
        <f>SUM(N169:N173)</f>
        <v>23</v>
      </c>
      <c r="O174" s="27">
        <f>SUM(O169:O173)</f>
        <v>52</v>
      </c>
      <c r="P174" s="27">
        <f>SUM(P169:P173)</f>
        <v>12307.65</v>
      </c>
      <c r="Q174" s="29">
        <v>16</v>
      </c>
      <c r="R174" s="27">
        <f>SUM(R169:R173)</f>
        <v>17</v>
      </c>
      <c r="S174" s="27">
        <f>SUM(S169:S173)</f>
        <v>37</v>
      </c>
      <c r="T174" s="27">
        <f>SUM(T169:T173)</f>
        <v>9230.3</v>
      </c>
      <c r="U174" s="29">
        <v>18</v>
      </c>
      <c r="V174" s="27">
        <f>SUM(V169:V173)</f>
        <v>21</v>
      </c>
      <c r="W174" s="27">
        <f>SUM(W169:W173)</f>
        <v>39</v>
      </c>
      <c r="X174" s="27">
        <f>SUM(X169:X173)</f>
        <v>10393.9</v>
      </c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</row>
    <row r="175" spans="1:143" ht="22.5">
      <c r="A175" s="159" t="s">
        <v>195</v>
      </c>
      <c r="B175" s="174" t="s">
        <v>208</v>
      </c>
      <c r="C175" s="172" t="s">
        <v>209</v>
      </c>
      <c r="D175" s="156" t="s">
        <v>210</v>
      </c>
      <c r="E175" s="54">
        <v>14</v>
      </c>
      <c r="F175" s="55">
        <v>44</v>
      </c>
      <c r="G175" s="55">
        <v>99</v>
      </c>
      <c r="H175" s="56">
        <v>92099.8</v>
      </c>
      <c r="I175" s="57">
        <v>10</v>
      </c>
      <c r="J175" s="55">
        <v>15</v>
      </c>
      <c r="K175" s="55">
        <v>30</v>
      </c>
      <c r="L175" s="56">
        <v>26629</v>
      </c>
      <c r="M175" s="57">
        <v>9</v>
      </c>
      <c r="N175" s="54">
        <v>12</v>
      </c>
      <c r="O175" s="55">
        <v>30</v>
      </c>
      <c r="P175" s="56">
        <v>25123.2</v>
      </c>
      <c r="Q175" s="57">
        <v>6</v>
      </c>
      <c r="R175" s="55">
        <v>11</v>
      </c>
      <c r="S175" s="55">
        <v>25</v>
      </c>
      <c r="T175" s="56">
        <v>20963.5</v>
      </c>
      <c r="U175" s="57">
        <v>5</v>
      </c>
      <c r="V175" s="55">
        <v>6</v>
      </c>
      <c r="W175" s="55">
        <v>14</v>
      </c>
      <c r="X175" s="58">
        <v>19384.1</v>
      </c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</row>
    <row r="176" spans="1:143" ht="22.5">
      <c r="A176" s="159" t="s">
        <v>195</v>
      </c>
      <c r="B176" s="174" t="s">
        <v>208</v>
      </c>
      <c r="C176" s="172" t="s">
        <v>209</v>
      </c>
      <c r="D176" s="156" t="s">
        <v>211</v>
      </c>
      <c r="E176" s="54">
        <v>13</v>
      </c>
      <c r="F176" s="55">
        <v>57</v>
      </c>
      <c r="G176" s="55">
        <v>160</v>
      </c>
      <c r="H176" s="56">
        <v>254119.4</v>
      </c>
      <c r="I176" s="57">
        <v>9</v>
      </c>
      <c r="J176" s="55">
        <v>17</v>
      </c>
      <c r="K176" s="55">
        <v>41</v>
      </c>
      <c r="L176" s="56">
        <v>63976.2</v>
      </c>
      <c r="M176" s="57">
        <v>9</v>
      </c>
      <c r="N176" s="54">
        <v>16</v>
      </c>
      <c r="O176" s="55">
        <v>50</v>
      </c>
      <c r="P176" s="56">
        <v>79930.2</v>
      </c>
      <c r="Q176" s="57">
        <v>9</v>
      </c>
      <c r="R176" s="55">
        <v>14</v>
      </c>
      <c r="S176" s="55">
        <v>35</v>
      </c>
      <c r="T176" s="56">
        <v>55904.4</v>
      </c>
      <c r="U176" s="57">
        <v>8</v>
      </c>
      <c r="V176" s="55">
        <v>10</v>
      </c>
      <c r="W176" s="55">
        <v>34</v>
      </c>
      <c r="X176" s="58">
        <v>54308.6</v>
      </c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</row>
    <row r="177" spans="1:143" ht="22.5">
      <c r="A177" s="159" t="s">
        <v>195</v>
      </c>
      <c r="B177" s="174" t="s">
        <v>208</v>
      </c>
      <c r="C177" s="172" t="s">
        <v>209</v>
      </c>
      <c r="D177" s="156" t="s">
        <v>212</v>
      </c>
      <c r="E177" s="54">
        <v>13</v>
      </c>
      <c r="F177" s="55">
        <v>43</v>
      </c>
      <c r="G177" s="55">
        <v>124</v>
      </c>
      <c r="H177" s="56">
        <v>379036.6</v>
      </c>
      <c r="I177" s="57">
        <v>8</v>
      </c>
      <c r="J177" s="55">
        <v>10</v>
      </c>
      <c r="K177" s="55">
        <v>27</v>
      </c>
      <c r="L177" s="56">
        <v>84237.4</v>
      </c>
      <c r="M177" s="57">
        <v>7</v>
      </c>
      <c r="N177" s="54">
        <v>12</v>
      </c>
      <c r="O177" s="55">
        <v>26</v>
      </c>
      <c r="P177" s="56">
        <v>81108.8</v>
      </c>
      <c r="Q177" s="57">
        <v>5</v>
      </c>
      <c r="R177" s="55">
        <v>9</v>
      </c>
      <c r="S177" s="55">
        <v>37</v>
      </c>
      <c r="T177" s="56">
        <v>115387.8</v>
      </c>
      <c r="U177" s="57">
        <v>8</v>
      </c>
      <c r="V177" s="55">
        <v>12</v>
      </c>
      <c r="W177" s="55">
        <v>34</v>
      </c>
      <c r="X177" s="58">
        <v>98302.6</v>
      </c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</row>
    <row r="178" spans="1:143" ht="12.75">
      <c r="A178" s="159" t="s">
        <v>195</v>
      </c>
      <c r="B178" s="174" t="s">
        <v>208</v>
      </c>
      <c r="C178" s="172" t="s">
        <v>209</v>
      </c>
      <c r="D178" s="148" t="s">
        <v>677</v>
      </c>
      <c r="E178" s="26">
        <v>20</v>
      </c>
      <c r="F178" s="27">
        <f>SUM(F175:F177)</f>
        <v>144</v>
      </c>
      <c r="G178" s="27">
        <f>SUM(G175:G177)</f>
        <v>383</v>
      </c>
      <c r="H178" s="27">
        <f>SUM(H175:H177)</f>
        <v>725255.8</v>
      </c>
      <c r="I178" s="29">
        <v>16</v>
      </c>
      <c r="J178" s="27">
        <f>SUM(J175:J177)</f>
        <v>42</v>
      </c>
      <c r="K178" s="27">
        <f>SUM(K175:K177)</f>
        <v>98</v>
      </c>
      <c r="L178" s="27">
        <f>SUM(L175:L177)</f>
        <v>174842.59999999998</v>
      </c>
      <c r="M178" s="29">
        <v>13</v>
      </c>
      <c r="N178" s="27">
        <f>SUM(N175:N177)</f>
        <v>40</v>
      </c>
      <c r="O178" s="27">
        <f>SUM(O175:O177)</f>
        <v>106</v>
      </c>
      <c r="P178" s="27">
        <f>SUM(P175:P177)</f>
        <v>186162.2</v>
      </c>
      <c r="Q178" s="29">
        <v>13</v>
      </c>
      <c r="R178" s="27">
        <f>SUM(R175:R177)</f>
        <v>34</v>
      </c>
      <c r="S178" s="27">
        <f>SUM(S175:S177)</f>
        <v>97</v>
      </c>
      <c r="T178" s="27">
        <f>SUM(T175:T177)</f>
        <v>192255.7</v>
      </c>
      <c r="U178" s="29">
        <v>15</v>
      </c>
      <c r="V178" s="27">
        <f>SUM(V175:V177)</f>
        <v>28</v>
      </c>
      <c r="W178" s="27">
        <f>SUM(W175:W177)</f>
        <v>82</v>
      </c>
      <c r="X178" s="27">
        <f>SUM(X175:X177)</f>
        <v>171995.3</v>
      </c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</row>
    <row r="179" spans="1:143" ht="13.5" thickBot="1">
      <c r="A179" s="209" t="s">
        <v>700</v>
      </c>
      <c r="B179" s="210"/>
      <c r="C179" s="210"/>
      <c r="D179" s="211"/>
      <c r="E179" s="31">
        <v>143</v>
      </c>
      <c r="F179" s="32">
        <f>F178+F174+F168+F164</f>
        <v>345</v>
      </c>
      <c r="G179" s="32">
        <f aca="true" t="shared" si="0" ref="G179:N179">G178+G174+G168+G164</f>
        <v>774</v>
      </c>
      <c r="H179" s="32">
        <f t="shared" si="0"/>
        <v>781567.6000000001</v>
      </c>
      <c r="I179" s="34">
        <v>57</v>
      </c>
      <c r="J179" s="32">
        <f t="shared" si="0"/>
        <v>94</v>
      </c>
      <c r="K179" s="32">
        <f t="shared" si="0"/>
        <v>206</v>
      </c>
      <c r="L179" s="32">
        <f t="shared" si="0"/>
        <v>190823.05</v>
      </c>
      <c r="M179" s="34">
        <v>49</v>
      </c>
      <c r="N179" s="32">
        <f t="shared" si="0"/>
        <v>87</v>
      </c>
      <c r="O179" s="32">
        <f>O178+O174+O168+O164</f>
        <v>193</v>
      </c>
      <c r="P179" s="32">
        <f>P178+P174+P168+P164</f>
        <v>200310.80000000002</v>
      </c>
      <c r="Q179" s="34">
        <v>56</v>
      </c>
      <c r="R179" s="32">
        <f>R178+R174+R168+R164</f>
        <v>83</v>
      </c>
      <c r="S179" s="32">
        <f>S178+S174+S168+S164</f>
        <v>194</v>
      </c>
      <c r="T179" s="32">
        <f>T178+T174+T168+T164</f>
        <v>204752.8</v>
      </c>
      <c r="U179" s="34">
        <v>49</v>
      </c>
      <c r="V179" s="32">
        <f>V178+V174+V168+V164</f>
        <v>81</v>
      </c>
      <c r="W179" s="32">
        <f>W178+W174+W168+W164</f>
        <v>181</v>
      </c>
      <c r="X179" s="32">
        <f>X178+X174+X168+X164</f>
        <v>185680.94999999998</v>
      </c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</row>
    <row r="180" spans="1:143" ht="22.5">
      <c r="A180" s="36" t="s">
        <v>734</v>
      </c>
      <c r="B180" s="170" t="s">
        <v>213</v>
      </c>
      <c r="C180" s="170" t="s">
        <v>214</v>
      </c>
      <c r="D180" s="160" t="s">
        <v>215</v>
      </c>
      <c r="E180" s="69">
        <v>8</v>
      </c>
      <c r="F180" s="41">
        <v>30</v>
      </c>
      <c r="G180" s="41">
        <v>498</v>
      </c>
      <c r="H180" s="70">
        <v>630312</v>
      </c>
      <c r="I180" s="71">
        <v>7</v>
      </c>
      <c r="J180" s="41">
        <v>12</v>
      </c>
      <c r="K180" s="41">
        <v>205</v>
      </c>
      <c r="L180" s="70">
        <v>259495</v>
      </c>
      <c r="M180" s="71">
        <v>8</v>
      </c>
      <c r="N180" s="69">
        <v>11</v>
      </c>
      <c r="O180" s="41">
        <v>183</v>
      </c>
      <c r="P180" s="70">
        <v>231641</v>
      </c>
      <c r="Q180" s="71">
        <v>7</v>
      </c>
      <c r="R180" s="41">
        <v>7</v>
      </c>
      <c r="S180" s="41">
        <v>110</v>
      </c>
      <c r="T180" s="70">
        <v>139176</v>
      </c>
      <c r="U180" s="71"/>
      <c r="V180" s="41"/>
      <c r="W180" s="41"/>
      <c r="X180" s="42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</row>
    <row r="181" spans="1:143" s="134" customFormat="1" ht="12.75">
      <c r="A181" s="191" t="s">
        <v>734</v>
      </c>
      <c r="B181" s="185" t="s">
        <v>213</v>
      </c>
      <c r="C181" s="185" t="s">
        <v>214</v>
      </c>
      <c r="D181" s="192" t="s">
        <v>216</v>
      </c>
      <c r="E181" s="193">
        <v>9</v>
      </c>
      <c r="F181" s="194">
        <v>16</v>
      </c>
      <c r="G181" s="194">
        <v>270</v>
      </c>
      <c r="H181" s="195">
        <v>340834</v>
      </c>
      <c r="I181" s="196"/>
      <c r="J181" s="194"/>
      <c r="K181" s="194"/>
      <c r="L181" s="195"/>
      <c r="M181" s="196">
        <v>1</v>
      </c>
      <c r="N181" s="193">
        <v>1</v>
      </c>
      <c r="O181" s="194">
        <v>10</v>
      </c>
      <c r="P181" s="195">
        <v>12650</v>
      </c>
      <c r="Q181" s="196">
        <v>6</v>
      </c>
      <c r="R181" s="194">
        <v>6</v>
      </c>
      <c r="S181" s="194">
        <v>108</v>
      </c>
      <c r="T181" s="195">
        <v>136327.2</v>
      </c>
      <c r="U181" s="196">
        <v>8</v>
      </c>
      <c r="V181" s="194">
        <v>9</v>
      </c>
      <c r="W181" s="194">
        <v>152</v>
      </c>
      <c r="X181" s="197">
        <v>191856.8</v>
      </c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Y181" s="198"/>
      <c r="CZ181" s="198"/>
      <c r="DA181" s="198"/>
      <c r="DB181" s="198"/>
      <c r="DC181" s="198"/>
      <c r="DD181" s="198"/>
      <c r="DE181" s="198"/>
      <c r="DF181" s="198"/>
      <c r="DG181" s="198"/>
      <c r="DH181" s="198"/>
      <c r="DI181" s="198"/>
      <c r="DJ181" s="198"/>
      <c r="DK181" s="198"/>
      <c r="DL181" s="198"/>
      <c r="DM181" s="198"/>
      <c r="DN181" s="198"/>
      <c r="DO181" s="198"/>
      <c r="DP181" s="198"/>
      <c r="DQ181" s="198"/>
      <c r="DR181" s="199"/>
      <c r="DS181" s="199"/>
      <c r="DT181" s="199"/>
      <c r="DU181" s="199"/>
      <c r="DV181" s="199"/>
      <c r="DW181" s="199"/>
      <c r="DX181" s="199"/>
      <c r="DY181" s="199"/>
      <c r="DZ181" s="199"/>
      <c r="EA181" s="199"/>
      <c r="EB181" s="199"/>
      <c r="EC181" s="199"/>
      <c r="ED181" s="199"/>
      <c r="EE181" s="199"/>
      <c r="EF181" s="199"/>
      <c r="EG181" s="199"/>
      <c r="EH181" s="199"/>
      <c r="EI181" s="199"/>
      <c r="EJ181" s="199"/>
      <c r="EK181" s="199"/>
      <c r="EL181" s="199"/>
      <c r="EM181" s="199"/>
    </row>
    <row r="182" spans="1:143" s="134" customFormat="1" ht="12.75">
      <c r="A182" s="191" t="s">
        <v>734</v>
      </c>
      <c r="B182" s="185" t="s">
        <v>213</v>
      </c>
      <c r="C182" s="185" t="s">
        <v>214</v>
      </c>
      <c r="D182" s="192" t="s">
        <v>217</v>
      </c>
      <c r="E182" s="193">
        <v>5</v>
      </c>
      <c r="F182" s="194">
        <v>24</v>
      </c>
      <c r="G182" s="194">
        <v>394</v>
      </c>
      <c r="H182" s="195">
        <v>668440.5</v>
      </c>
      <c r="I182" s="196">
        <v>1</v>
      </c>
      <c r="J182" s="194">
        <v>2</v>
      </c>
      <c r="K182" s="194">
        <v>12</v>
      </c>
      <c r="L182" s="195">
        <v>20520.8</v>
      </c>
      <c r="M182" s="196">
        <v>4</v>
      </c>
      <c r="N182" s="193">
        <v>7</v>
      </c>
      <c r="O182" s="194">
        <v>122</v>
      </c>
      <c r="P182" s="195">
        <v>208894.8</v>
      </c>
      <c r="Q182" s="196">
        <v>2</v>
      </c>
      <c r="R182" s="194">
        <v>5</v>
      </c>
      <c r="S182" s="194">
        <v>78</v>
      </c>
      <c r="T182" s="195">
        <v>131699.5</v>
      </c>
      <c r="U182" s="196">
        <v>4</v>
      </c>
      <c r="V182" s="194">
        <v>10</v>
      </c>
      <c r="W182" s="194">
        <v>182</v>
      </c>
      <c r="X182" s="197">
        <v>307325.4</v>
      </c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9"/>
      <c r="DS182" s="199"/>
      <c r="DT182" s="199"/>
      <c r="DU182" s="199"/>
      <c r="DV182" s="199"/>
      <c r="DW182" s="199"/>
      <c r="DX182" s="199"/>
      <c r="DY182" s="199"/>
      <c r="DZ182" s="199"/>
      <c r="EA182" s="199"/>
      <c r="EB182" s="199"/>
      <c r="EC182" s="199"/>
      <c r="ED182" s="199"/>
      <c r="EE182" s="199"/>
      <c r="EF182" s="199"/>
      <c r="EG182" s="199"/>
      <c r="EH182" s="199"/>
      <c r="EI182" s="199"/>
      <c r="EJ182" s="199"/>
      <c r="EK182" s="199"/>
      <c r="EL182" s="199"/>
      <c r="EM182" s="199"/>
    </row>
    <row r="183" spans="1:143" s="134" customFormat="1" ht="12.75">
      <c r="A183" s="191" t="s">
        <v>734</v>
      </c>
      <c r="B183" s="185" t="s">
        <v>213</v>
      </c>
      <c r="C183" s="185" t="s">
        <v>214</v>
      </c>
      <c r="D183" s="192" t="s">
        <v>218</v>
      </c>
      <c r="E183" s="193">
        <v>14</v>
      </c>
      <c r="F183" s="194">
        <v>65</v>
      </c>
      <c r="G183" s="194">
        <v>513</v>
      </c>
      <c r="H183" s="195">
        <v>1921677.5</v>
      </c>
      <c r="I183" s="196">
        <v>10</v>
      </c>
      <c r="J183" s="194">
        <v>14</v>
      </c>
      <c r="K183" s="194">
        <v>118</v>
      </c>
      <c r="L183" s="195">
        <v>442043</v>
      </c>
      <c r="M183" s="196">
        <v>10</v>
      </c>
      <c r="N183" s="193">
        <v>22</v>
      </c>
      <c r="O183" s="194">
        <v>142</v>
      </c>
      <c r="P183" s="195">
        <v>531847</v>
      </c>
      <c r="Q183" s="196">
        <v>7</v>
      </c>
      <c r="R183" s="194">
        <v>18</v>
      </c>
      <c r="S183" s="194">
        <v>154</v>
      </c>
      <c r="T183" s="195">
        <v>576909</v>
      </c>
      <c r="U183" s="196">
        <v>5</v>
      </c>
      <c r="V183" s="194">
        <v>11</v>
      </c>
      <c r="W183" s="194">
        <v>99</v>
      </c>
      <c r="X183" s="197">
        <v>370878.5</v>
      </c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  <c r="EG183" s="199"/>
      <c r="EH183" s="199"/>
      <c r="EI183" s="199"/>
      <c r="EJ183" s="199"/>
      <c r="EK183" s="199"/>
      <c r="EL183" s="199"/>
      <c r="EM183" s="199"/>
    </row>
    <row r="184" spans="1:143" s="134" customFormat="1" ht="12.75">
      <c r="A184" s="191" t="s">
        <v>734</v>
      </c>
      <c r="B184" s="185" t="s">
        <v>213</v>
      </c>
      <c r="C184" s="185" t="s">
        <v>214</v>
      </c>
      <c r="D184" s="192" t="s">
        <v>219</v>
      </c>
      <c r="E184" s="193">
        <v>9</v>
      </c>
      <c r="F184" s="194">
        <v>36</v>
      </c>
      <c r="G184" s="194">
        <v>300</v>
      </c>
      <c r="H184" s="195">
        <v>1125433.5</v>
      </c>
      <c r="I184" s="196">
        <v>7</v>
      </c>
      <c r="J184" s="194">
        <v>9</v>
      </c>
      <c r="K184" s="194">
        <v>72</v>
      </c>
      <c r="L184" s="195">
        <v>270246.5</v>
      </c>
      <c r="M184" s="196">
        <v>7</v>
      </c>
      <c r="N184" s="193">
        <v>9</v>
      </c>
      <c r="O184" s="194">
        <v>75</v>
      </c>
      <c r="P184" s="195">
        <v>281492</v>
      </c>
      <c r="Q184" s="196">
        <v>6</v>
      </c>
      <c r="R184" s="194">
        <v>8</v>
      </c>
      <c r="S184" s="194">
        <v>65</v>
      </c>
      <c r="T184" s="195">
        <v>244027</v>
      </c>
      <c r="U184" s="196">
        <v>7</v>
      </c>
      <c r="V184" s="194">
        <v>10</v>
      </c>
      <c r="W184" s="194">
        <v>88</v>
      </c>
      <c r="X184" s="197">
        <v>329668</v>
      </c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  <c r="EG184" s="199"/>
      <c r="EH184" s="199"/>
      <c r="EI184" s="199"/>
      <c r="EJ184" s="199"/>
      <c r="EK184" s="199"/>
      <c r="EL184" s="199"/>
      <c r="EM184" s="199"/>
    </row>
    <row r="185" spans="1:143" s="134" customFormat="1" ht="12.75">
      <c r="A185" s="191" t="s">
        <v>734</v>
      </c>
      <c r="B185" s="185" t="s">
        <v>213</v>
      </c>
      <c r="C185" s="185" t="s">
        <v>214</v>
      </c>
      <c r="D185" s="200" t="s">
        <v>677</v>
      </c>
      <c r="E185" s="201">
        <v>33</v>
      </c>
      <c r="F185" s="202">
        <f>SUM(F180:F184)</f>
        <v>171</v>
      </c>
      <c r="G185" s="202">
        <f>SUM(G180:G184)</f>
        <v>1975</v>
      </c>
      <c r="H185" s="202">
        <f>SUM(H180:H184)</f>
        <v>4686697.5</v>
      </c>
      <c r="I185" s="203">
        <v>23</v>
      </c>
      <c r="J185" s="202">
        <f>SUM(J180:J184)</f>
        <v>37</v>
      </c>
      <c r="K185" s="202">
        <f>SUM(K180:K184)</f>
        <v>407</v>
      </c>
      <c r="L185" s="202">
        <f>SUM(L180:L184)</f>
        <v>992305.3</v>
      </c>
      <c r="M185" s="203">
        <v>29</v>
      </c>
      <c r="N185" s="202">
        <f>SUM(N180:N184)</f>
        <v>50</v>
      </c>
      <c r="O185" s="202">
        <f>SUM(O180:O184)</f>
        <v>532</v>
      </c>
      <c r="P185" s="202">
        <f>SUM(P180:P184)</f>
        <v>1266524.8</v>
      </c>
      <c r="Q185" s="203">
        <v>23</v>
      </c>
      <c r="R185" s="202">
        <f>SUM(R180:R184)</f>
        <v>44</v>
      </c>
      <c r="S185" s="202">
        <f>SUM(S180:S184)</f>
        <v>515</v>
      </c>
      <c r="T185" s="202">
        <f>SUM(T180:T184)</f>
        <v>1228138.7</v>
      </c>
      <c r="U185" s="203">
        <v>23</v>
      </c>
      <c r="V185" s="202">
        <f>SUM(V180:V184)</f>
        <v>40</v>
      </c>
      <c r="W185" s="202">
        <f>SUM(W180:W184)</f>
        <v>521</v>
      </c>
      <c r="X185" s="202">
        <f>SUM(X180:X184)</f>
        <v>1199728.7</v>
      </c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9"/>
      <c r="DS185" s="199"/>
      <c r="DT185" s="199"/>
      <c r="DU185" s="199"/>
      <c r="DV185" s="199"/>
      <c r="DW185" s="199"/>
      <c r="DX185" s="199"/>
      <c r="DY185" s="199"/>
      <c r="DZ185" s="199"/>
      <c r="EA185" s="199"/>
      <c r="EB185" s="199"/>
      <c r="EC185" s="199"/>
      <c r="ED185" s="199"/>
      <c r="EE185" s="199"/>
      <c r="EF185" s="199"/>
      <c r="EG185" s="199"/>
      <c r="EH185" s="199"/>
      <c r="EI185" s="199"/>
      <c r="EJ185" s="199"/>
      <c r="EK185" s="199"/>
      <c r="EL185" s="199"/>
      <c r="EM185" s="199"/>
    </row>
    <row r="186" spans="1:143" s="134" customFormat="1" ht="12.75">
      <c r="A186" s="191" t="s">
        <v>734</v>
      </c>
      <c r="B186" s="185" t="s">
        <v>11</v>
      </c>
      <c r="C186" s="185" t="s">
        <v>12</v>
      </c>
      <c r="D186" s="192" t="s">
        <v>13</v>
      </c>
      <c r="E186" s="193">
        <v>1</v>
      </c>
      <c r="F186" s="194">
        <v>1</v>
      </c>
      <c r="G186" s="194">
        <v>1</v>
      </c>
      <c r="H186" s="195">
        <v>43.05</v>
      </c>
      <c r="I186" s="196">
        <v>1</v>
      </c>
      <c r="J186" s="194">
        <v>1</v>
      </c>
      <c r="K186" s="194">
        <v>1</v>
      </c>
      <c r="L186" s="195">
        <v>43.05</v>
      </c>
      <c r="M186" s="196"/>
      <c r="N186" s="193"/>
      <c r="O186" s="194"/>
      <c r="P186" s="195"/>
      <c r="Q186" s="196"/>
      <c r="R186" s="194"/>
      <c r="S186" s="194"/>
      <c r="T186" s="195"/>
      <c r="U186" s="196"/>
      <c r="V186" s="194"/>
      <c r="W186" s="194"/>
      <c r="X186" s="197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9"/>
      <c r="DS186" s="199"/>
      <c r="DT186" s="199"/>
      <c r="DU186" s="199"/>
      <c r="DV186" s="199"/>
      <c r="DW186" s="199"/>
      <c r="DX186" s="199"/>
      <c r="DY186" s="199"/>
      <c r="DZ186" s="199"/>
      <c r="EA186" s="199"/>
      <c r="EB186" s="199"/>
      <c r="EC186" s="199"/>
      <c r="ED186" s="199"/>
      <c r="EE186" s="199"/>
      <c r="EF186" s="199"/>
      <c r="EG186" s="199"/>
      <c r="EH186" s="199"/>
      <c r="EI186" s="199"/>
      <c r="EJ186" s="199"/>
      <c r="EK186" s="199"/>
      <c r="EL186" s="199"/>
      <c r="EM186" s="199"/>
    </row>
    <row r="187" spans="1:143" ht="12.75">
      <c r="A187" s="161" t="s">
        <v>678</v>
      </c>
      <c r="B187" s="171" t="s">
        <v>11</v>
      </c>
      <c r="C187" s="171" t="s">
        <v>12</v>
      </c>
      <c r="D187" s="148" t="s">
        <v>677</v>
      </c>
      <c r="E187" s="26">
        <v>1</v>
      </c>
      <c r="F187" s="27">
        <v>1</v>
      </c>
      <c r="G187" s="27">
        <v>1</v>
      </c>
      <c r="H187" s="28">
        <v>43.05</v>
      </c>
      <c r="I187" s="29">
        <v>1</v>
      </c>
      <c r="J187" s="27">
        <v>1</v>
      </c>
      <c r="K187" s="27">
        <v>1</v>
      </c>
      <c r="L187" s="28">
        <v>43.05</v>
      </c>
      <c r="M187" s="29"/>
      <c r="N187" s="26"/>
      <c r="O187" s="27"/>
      <c r="P187" s="28"/>
      <c r="Q187" s="29"/>
      <c r="R187" s="27"/>
      <c r="S187" s="27"/>
      <c r="T187" s="28"/>
      <c r="U187" s="29"/>
      <c r="V187" s="27"/>
      <c r="W187" s="27"/>
      <c r="X187" s="30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</row>
    <row r="188" spans="1:143" ht="13.5" thickBot="1">
      <c r="A188" s="213" t="s">
        <v>701</v>
      </c>
      <c r="B188" s="213"/>
      <c r="C188" s="213"/>
      <c r="D188" s="213"/>
      <c r="E188" s="49">
        <v>34</v>
      </c>
      <c r="F188" s="50">
        <f>F187+F185</f>
        <v>172</v>
      </c>
      <c r="G188" s="50">
        <f>G187+G185</f>
        <v>1976</v>
      </c>
      <c r="H188" s="50">
        <f>H187+H185</f>
        <v>4686740.55</v>
      </c>
      <c r="I188" s="52">
        <v>24</v>
      </c>
      <c r="J188" s="50">
        <f>J187+J185</f>
        <v>38</v>
      </c>
      <c r="K188" s="50">
        <f>K187+K185</f>
        <v>408</v>
      </c>
      <c r="L188" s="50">
        <f>L187+L185</f>
        <v>992348.3500000001</v>
      </c>
      <c r="M188" s="52">
        <v>29</v>
      </c>
      <c r="N188" s="50">
        <f>N187+N185</f>
        <v>50</v>
      </c>
      <c r="O188" s="50">
        <f>O187+O185</f>
        <v>532</v>
      </c>
      <c r="P188" s="50">
        <f>P187+P185</f>
        <v>1266524.8</v>
      </c>
      <c r="Q188" s="52">
        <v>23</v>
      </c>
      <c r="R188" s="50">
        <f>R187+R185</f>
        <v>44</v>
      </c>
      <c r="S188" s="50">
        <f>S187+S185</f>
        <v>515</v>
      </c>
      <c r="T188" s="50">
        <f>T187+T185</f>
        <v>1228138.7</v>
      </c>
      <c r="U188" s="52">
        <v>23</v>
      </c>
      <c r="V188" s="50">
        <f>V187+V185</f>
        <v>40</v>
      </c>
      <c r="W188" s="50">
        <f>W187+W185</f>
        <v>521</v>
      </c>
      <c r="X188" s="50">
        <f>X187+X185</f>
        <v>1199728.7</v>
      </c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</row>
    <row r="189" spans="1:143" ht="22.5">
      <c r="A189" s="91" t="s">
        <v>220</v>
      </c>
      <c r="B189" s="175" t="s">
        <v>221</v>
      </c>
      <c r="C189" s="175" t="s">
        <v>720</v>
      </c>
      <c r="D189" s="162" t="s">
        <v>222</v>
      </c>
      <c r="E189" s="73">
        <v>7825</v>
      </c>
      <c r="F189" s="74">
        <v>26226</v>
      </c>
      <c r="G189" s="74">
        <v>28080</v>
      </c>
      <c r="H189" s="75">
        <v>1216119.75</v>
      </c>
      <c r="I189" s="76">
        <v>4204</v>
      </c>
      <c r="J189" s="74">
        <v>6096</v>
      </c>
      <c r="K189" s="74">
        <v>6390</v>
      </c>
      <c r="L189" s="75">
        <v>279074.15</v>
      </c>
      <c r="M189" s="76">
        <v>4215</v>
      </c>
      <c r="N189" s="73">
        <v>6216</v>
      </c>
      <c r="O189" s="74">
        <v>6632</v>
      </c>
      <c r="P189" s="75">
        <v>289075.4</v>
      </c>
      <c r="Q189" s="76">
        <v>3981</v>
      </c>
      <c r="R189" s="74">
        <v>5835</v>
      </c>
      <c r="S189" s="74">
        <v>6315</v>
      </c>
      <c r="T189" s="75">
        <v>274488.4</v>
      </c>
      <c r="U189" s="76">
        <v>4777</v>
      </c>
      <c r="V189" s="74">
        <v>8082</v>
      </c>
      <c r="W189" s="74">
        <v>8743</v>
      </c>
      <c r="X189" s="77">
        <v>373481.8</v>
      </c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</row>
    <row r="190" spans="1:143" ht="22.5">
      <c r="A190" s="92" t="s">
        <v>220</v>
      </c>
      <c r="B190" s="174" t="s">
        <v>221</v>
      </c>
      <c r="C190" s="172" t="s">
        <v>720</v>
      </c>
      <c r="D190" s="156" t="s">
        <v>223</v>
      </c>
      <c r="E190" s="54">
        <v>20</v>
      </c>
      <c r="F190" s="55">
        <v>25</v>
      </c>
      <c r="G190" s="55">
        <v>27</v>
      </c>
      <c r="H190" s="56">
        <v>1240.5</v>
      </c>
      <c r="I190" s="57">
        <v>7</v>
      </c>
      <c r="J190" s="55">
        <v>8</v>
      </c>
      <c r="K190" s="55">
        <v>9</v>
      </c>
      <c r="L190" s="56">
        <v>537.6</v>
      </c>
      <c r="M190" s="57">
        <v>3</v>
      </c>
      <c r="N190" s="54">
        <v>3</v>
      </c>
      <c r="O190" s="55">
        <v>3</v>
      </c>
      <c r="P190" s="56">
        <v>104.9</v>
      </c>
      <c r="Q190" s="57">
        <v>5</v>
      </c>
      <c r="R190" s="55">
        <v>7</v>
      </c>
      <c r="S190" s="55">
        <v>7</v>
      </c>
      <c r="T190" s="56">
        <v>248.5</v>
      </c>
      <c r="U190" s="57">
        <v>7</v>
      </c>
      <c r="V190" s="55">
        <v>7</v>
      </c>
      <c r="W190" s="55">
        <v>8</v>
      </c>
      <c r="X190" s="58">
        <v>349.5</v>
      </c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</row>
    <row r="191" spans="1:143" ht="22.5">
      <c r="A191" s="92" t="s">
        <v>220</v>
      </c>
      <c r="B191" s="174" t="s">
        <v>221</v>
      </c>
      <c r="C191" s="172" t="s">
        <v>720</v>
      </c>
      <c r="D191" s="156" t="s">
        <v>224</v>
      </c>
      <c r="E191" s="54">
        <v>6455</v>
      </c>
      <c r="F191" s="55">
        <v>17976</v>
      </c>
      <c r="G191" s="55">
        <v>19048</v>
      </c>
      <c r="H191" s="56">
        <v>691782.55</v>
      </c>
      <c r="I191" s="57">
        <v>2972</v>
      </c>
      <c r="J191" s="55">
        <v>4070</v>
      </c>
      <c r="K191" s="55">
        <v>4223</v>
      </c>
      <c r="L191" s="56">
        <v>153380</v>
      </c>
      <c r="M191" s="57">
        <v>3030</v>
      </c>
      <c r="N191" s="54">
        <v>4325</v>
      </c>
      <c r="O191" s="55">
        <v>4528</v>
      </c>
      <c r="P191" s="56">
        <v>164330.4</v>
      </c>
      <c r="Q191" s="57">
        <v>2805</v>
      </c>
      <c r="R191" s="55">
        <v>3906</v>
      </c>
      <c r="S191" s="55">
        <v>4175</v>
      </c>
      <c r="T191" s="56">
        <v>152226.1</v>
      </c>
      <c r="U191" s="57">
        <v>3528</v>
      </c>
      <c r="V191" s="55">
        <v>5679</v>
      </c>
      <c r="W191" s="55">
        <v>6121</v>
      </c>
      <c r="X191" s="58">
        <v>221846.05</v>
      </c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</row>
    <row r="192" spans="1:143" ht="22.5">
      <c r="A192" s="92" t="s">
        <v>220</v>
      </c>
      <c r="B192" s="174" t="s">
        <v>221</v>
      </c>
      <c r="C192" s="172" t="s">
        <v>720</v>
      </c>
      <c r="D192" s="156" t="s">
        <v>225</v>
      </c>
      <c r="E192" s="54">
        <v>751</v>
      </c>
      <c r="F192" s="55">
        <v>1462</v>
      </c>
      <c r="G192" s="55">
        <v>1564</v>
      </c>
      <c r="H192" s="56">
        <v>67963.55</v>
      </c>
      <c r="I192" s="57">
        <v>276</v>
      </c>
      <c r="J192" s="55">
        <v>365</v>
      </c>
      <c r="K192" s="55">
        <v>392</v>
      </c>
      <c r="L192" s="56">
        <v>17151</v>
      </c>
      <c r="M192" s="57">
        <v>266</v>
      </c>
      <c r="N192" s="54">
        <v>355</v>
      </c>
      <c r="O192" s="55">
        <v>380</v>
      </c>
      <c r="P192" s="56">
        <v>16402.3</v>
      </c>
      <c r="Q192" s="57">
        <v>247</v>
      </c>
      <c r="R192" s="55">
        <v>339</v>
      </c>
      <c r="S192" s="55">
        <v>357</v>
      </c>
      <c r="T192" s="56">
        <v>15337.15</v>
      </c>
      <c r="U192" s="57">
        <v>266</v>
      </c>
      <c r="V192" s="55">
        <v>403</v>
      </c>
      <c r="W192" s="55">
        <v>436</v>
      </c>
      <c r="X192" s="58">
        <v>19073.1</v>
      </c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</row>
    <row r="193" spans="1:143" ht="22.5">
      <c r="A193" s="92" t="s">
        <v>220</v>
      </c>
      <c r="B193" s="174" t="s">
        <v>221</v>
      </c>
      <c r="C193" s="172" t="s">
        <v>720</v>
      </c>
      <c r="D193" s="156" t="s">
        <v>226</v>
      </c>
      <c r="E193" s="54">
        <v>11</v>
      </c>
      <c r="F193" s="55">
        <v>11</v>
      </c>
      <c r="G193" s="55">
        <v>12</v>
      </c>
      <c r="H193" s="56">
        <v>329.3</v>
      </c>
      <c r="I193" s="57">
        <v>3</v>
      </c>
      <c r="J193" s="55">
        <v>3</v>
      </c>
      <c r="K193" s="55">
        <v>3</v>
      </c>
      <c r="L193" s="56">
        <v>105.55</v>
      </c>
      <c r="M193" s="57">
        <v>1</v>
      </c>
      <c r="N193" s="54">
        <v>1</v>
      </c>
      <c r="O193" s="55">
        <v>1</v>
      </c>
      <c r="P193" s="56">
        <v>32.05</v>
      </c>
      <c r="Q193" s="57">
        <v>5</v>
      </c>
      <c r="R193" s="55">
        <v>5</v>
      </c>
      <c r="S193" s="55">
        <v>6</v>
      </c>
      <c r="T193" s="56">
        <v>121.7</v>
      </c>
      <c r="U193" s="57">
        <v>2</v>
      </c>
      <c r="V193" s="55">
        <v>2</v>
      </c>
      <c r="W193" s="55">
        <v>2</v>
      </c>
      <c r="X193" s="58">
        <v>70</v>
      </c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</row>
    <row r="194" spans="1:143" ht="22.5">
      <c r="A194" s="92" t="s">
        <v>220</v>
      </c>
      <c r="B194" s="174" t="s">
        <v>221</v>
      </c>
      <c r="C194" s="172" t="s">
        <v>720</v>
      </c>
      <c r="D194" s="156" t="s">
        <v>227</v>
      </c>
      <c r="E194" s="54">
        <v>3</v>
      </c>
      <c r="F194" s="55">
        <v>3</v>
      </c>
      <c r="G194" s="55">
        <v>3</v>
      </c>
      <c r="H194" s="56">
        <v>113</v>
      </c>
      <c r="I194" s="57">
        <v>2</v>
      </c>
      <c r="J194" s="55">
        <v>2</v>
      </c>
      <c r="K194" s="55">
        <v>2</v>
      </c>
      <c r="L194" s="56">
        <v>78.6</v>
      </c>
      <c r="M194" s="57"/>
      <c r="N194" s="54"/>
      <c r="O194" s="55"/>
      <c r="P194" s="56"/>
      <c r="Q194" s="57">
        <v>1</v>
      </c>
      <c r="R194" s="55">
        <v>1</v>
      </c>
      <c r="S194" s="55">
        <v>1</v>
      </c>
      <c r="T194" s="56">
        <v>34.4</v>
      </c>
      <c r="U194" s="57"/>
      <c r="V194" s="55"/>
      <c r="W194" s="55"/>
      <c r="X194" s="5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</row>
    <row r="195" spans="1:143" ht="22.5">
      <c r="A195" s="92" t="s">
        <v>220</v>
      </c>
      <c r="B195" s="174" t="s">
        <v>221</v>
      </c>
      <c r="C195" s="172" t="s">
        <v>720</v>
      </c>
      <c r="D195" s="156" t="s">
        <v>228</v>
      </c>
      <c r="E195" s="54">
        <v>230</v>
      </c>
      <c r="F195" s="55">
        <v>355</v>
      </c>
      <c r="G195" s="55">
        <v>330</v>
      </c>
      <c r="H195" s="56">
        <v>11144.4</v>
      </c>
      <c r="I195" s="57">
        <v>71</v>
      </c>
      <c r="J195" s="55">
        <v>80</v>
      </c>
      <c r="K195" s="55">
        <v>74</v>
      </c>
      <c r="L195" s="56">
        <v>2501.45</v>
      </c>
      <c r="M195" s="57">
        <v>76</v>
      </c>
      <c r="N195" s="54">
        <v>99</v>
      </c>
      <c r="O195" s="55">
        <v>87</v>
      </c>
      <c r="P195" s="56">
        <v>2805.55</v>
      </c>
      <c r="Q195" s="57">
        <v>70</v>
      </c>
      <c r="R195" s="55">
        <v>84</v>
      </c>
      <c r="S195" s="55">
        <v>81</v>
      </c>
      <c r="T195" s="56">
        <v>2799.1</v>
      </c>
      <c r="U195" s="57">
        <v>66</v>
      </c>
      <c r="V195" s="55">
        <v>92</v>
      </c>
      <c r="W195" s="55">
        <v>88</v>
      </c>
      <c r="X195" s="58">
        <v>3038.3</v>
      </c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</row>
    <row r="196" spans="1:143" ht="12.75">
      <c r="A196" s="92" t="s">
        <v>220</v>
      </c>
      <c r="B196" s="174" t="s">
        <v>221</v>
      </c>
      <c r="C196" s="172" t="s">
        <v>720</v>
      </c>
      <c r="D196" s="156" t="s">
        <v>229</v>
      </c>
      <c r="E196" s="54">
        <v>1</v>
      </c>
      <c r="F196" s="55">
        <v>3</v>
      </c>
      <c r="G196" s="55">
        <v>3</v>
      </c>
      <c r="H196" s="56">
        <v>123.9</v>
      </c>
      <c r="I196" s="57"/>
      <c r="J196" s="55"/>
      <c r="K196" s="55"/>
      <c r="L196" s="56"/>
      <c r="M196" s="57"/>
      <c r="N196" s="54"/>
      <c r="O196" s="55"/>
      <c r="P196" s="56"/>
      <c r="Q196" s="57"/>
      <c r="R196" s="55"/>
      <c r="S196" s="55"/>
      <c r="T196" s="56"/>
      <c r="U196" s="57">
        <v>1</v>
      </c>
      <c r="V196" s="55">
        <v>3</v>
      </c>
      <c r="W196" s="55">
        <v>3</v>
      </c>
      <c r="X196" s="58">
        <v>123.9</v>
      </c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</row>
    <row r="197" spans="1:143" ht="12.75">
      <c r="A197" s="122" t="s">
        <v>680</v>
      </c>
      <c r="B197" s="174" t="s">
        <v>221</v>
      </c>
      <c r="C197" s="172" t="s">
        <v>720</v>
      </c>
      <c r="D197" s="148" t="s">
        <v>677</v>
      </c>
      <c r="E197" s="26">
        <v>13260</v>
      </c>
      <c r="F197" s="27">
        <f>SUM(F189:F196)</f>
        <v>46061</v>
      </c>
      <c r="G197" s="27">
        <f>SUM(G189:G196)</f>
        <v>49067</v>
      </c>
      <c r="H197" s="27">
        <f>SUM(H189:H196)</f>
        <v>1988816.95</v>
      </c>
      <c r="I197" s="29">
        <v>7302</v>
      </c>
      <c r="J197" s="27">
        <f>SUM(J189:J196)</f>
        <v>10624</v>
      </c>
      <c r="K197" s="27">
        <f>SUM(K189:K196)</f>
        <v>11093</v>
      </c>
      <c r="L197" s="27">
        <f>SUM(L189:L196)</f>
        <v>452828.35</v>
      </c>
      <c r="M197" s="29">
        <v>7351</v>
      </c>
      <c r="N197" s="27">
        <f>SUM(N189:N196)</f>
        <v>10999</v>
      </c>
      <c r="O197" s="27">
        <f>SUM(O189:O196)</f>
        <v>11631</v>
      </c>
      <c r="P197" s="27">
        <f>SUM(P189:P196)</f>
        <v>472750.60000000003</v>
      </c>
      <c r="Q197" s="29">
        <v>6899</v>
      </c>
      <c r="R197" s="27">
        <f>SUM(R189:R196)</f>
        <v>10177</v>
      </c>
      <c r="S197" s="27">
        <f>SUM(S189:S196)</f>
        <v>10942</v>
      </c>
      <c r="T197" s="27">
        <f>SUM(T189:T196)</f>
        <v>445255.35000000003</v>
      </c>
      <c r="U197" s="29">
        <v>8303</v>
      </c>
      <c r="V197" s="27">
        <f>SUM(V189:V196)</f>
        <v>14268</v>
      </c>
      <c r="W197" s="27">
        <f>SUM(W189:W196)</f>
        <v>15401</v>
      </c>
      <c r="X197" s="27">
        <f>SUM(X189:X196)</f>
        <v>617982.65</v>
      </c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</row>
    <row r="198" spans="1:143" ht="13.5" thickBot="1">
      <c r="A198" s="214" t="s">
        <v>702</v>
      </c>
      <c r="B198" s="214"/>
      <c r="C198" s="214"/>
      <c r="D198" s="214"/>
      <c r="E198" s="79">
        <v>13260</v>
      </c>
      <c r="F198" s="80">
        <f>F197</f>
        <v>46061</v>
      </c>
      <c r="G198" s="80">
        <f>G197</f>
        <v>49067</v>
      </c>
      <c r="H198" s="80">
        <f>H197</f>
        <v>1988816.95</v>
      </c>
      <c r="I198" s="82">
        <v>7302</v>
      </c>
      <c r="J198" s="80">
        <f>J197</f>
        <v>10624</v>
      </c>
      <c r="K198" s="80">
        <f>K197</f>
        <v>11093</v>
      </c>
      <c r="L198" s="80">
        <f>L197</f>
        <v>452828.35</v>
      </c>
      <c r="M198" s="82">
        <v>7351</v>
      </c>
      <c r="N198" s="80">
        <f>N197</f>
        <v>10999</v>
      </c>
      <c r="O198" s="80">
        <f>O197</f>
        <v>11631</v>
      </c>
      <c r="P198" s="80">
        <f>P197</f>
        <v>472750.60000000003</v>
      </c>
      <c r="Q198" s="82">
        <v>6899</v>
      </c>
      <c r="R198" s="80">
        <f>R197</f>
        <v>10177</v>
      </c>
      <c r="S198" s="80">
        <f>S197</f>
        <v>10942</v>
      </c>
      <c r="T198" s="80">
        <f>T197</f>
        <v>445255.35000000003</v>
      </c>
      <c r="U198" s="82">
        <v>8303</v>
      </c>
      <c r="V198" s="80">
        <f>V197</f>
        <v>14268</v>
      </c>
      <c r="W198" s="80">
        <f>W197</f>
        <v>15401</v>
      </c>
      <c r="X198" s="80">
        <f>X197</f>
        <v>617982.65</v>
      </c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</row>
    <row r="199" spans="1:143" ht="22.5">
      <c r="A199" s="84" t="s">
        <v>732</v>
      </c>
      <c r="B199" s="171" t="s">
        <v>230</v>
      </c>
      <c r="C199" s="171" t="s">
        <v>743</v>
      </c>
      <c r="D199" s="152" t="s">
        <v>231</v>
      </c>
      <c r="E199" s="59">
        <v>28</v>
      </c>
      <c r="F199" s="60">
        <v>68</v>
      </c>
      <c r="G199" s="60">
        <v>166</v>
      </c>
      <c r="H199" s="61">
        <v>47535.45</v>
      </c>
      <c r="I199" s="62">
        <v>17</v>
      </c>
      <c r="J199" s="60">
        <v>23</v>
      </c>
      <c r="K199" s="60">
        <v>53</v>
      </c>
      <c r="L199" s="61">
        <v>15151.15</v>
      </c>
      <c r="M199" s="62">
        <v>14</v>
      </c>
      <c r="N199" s="59">
        <v>20</v>
      </c>
      <c r="O199" s="60">
        <v>60</v>
      </c>
      <c r="P199" s="61">
        <v>17273</v>
      </c>
      <c r="Q199" s="62">
        <v>11</v>
      </c>
      <c r="R199" s="60">
        <v>15</v>
      </c>
      <c r="S199" s="60">
        <v>37</v>
      </c>
      <c r="T199" s="61">
        <v>10598.4</v>
      </c>
      <c r="U199" s="62">
        <v>5</v>
      </c>
      <c r="V199" s="60">
        <v>10</v>
      </c>
      <c r="W199" s="60">
        <v>16</v>
      </c>
      <c r="X199" s="63">
        <v>4512.9</v>
      </c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</row>
    <row r="200" spans="1:143" ht="22.5">
      <c r="A200" s="19" t="s">
        <v>733</v>
      </c>
      <c r="B200" s="171" t="s">
        <v>230</v>
      </c>
      <c r="C200" s="171" t="s">
        <v>743</v>
      </c>
      <c r="D200" s="153" t="s">
        <v>232</v>
      </c>
      <c r="E200" s="64">
        <v>8</v>
      </c>
      <c r="F200" s="47">
        <v>11</v>
      </c>
      <c r="G200" s="47">
        <v>29</v>
      </c>
      <c r="H200" s="65">
        <v>21496.2</v>
      </c>
      <c r="I200" s="66">
        <v>2</v>
      </c>
      <c r="J200" s="47">
        <v>3</v>
      </c>
      <c r="K200" s="47">
        <v>7</v>
      </c>
      <c r="L200" s="65">
        <v>4935.4</v>
      </c>
      <c r="M200" s="66">
        <v>3</v>
      </c>
      <c r="N200" s="64">
        <v>3</v>
      </c>
      <c r="O200" s="47">
        <v>6</v>
      </c>
      <c r="P200" s="65">
        <v>5001.6</v>
      </c>
      <c r="Q200" s="66">
        <v>1</v>
      </c>
      <c r="R200" s="47">
        <v>1</v>
      </c>
      <c r="S200" s="47">
        <v>2</v>
      </c>
      <c r="T200" s="65">
        <v>1437.2</v>
      </c>
      <c r="U200" s="66">
        <v>2</v>
      </c>
      <c r="V200" s="47">
        <v>4</v>
      </c>
      <c r="W200" s="47">
        <v>14</v>
      </c>
      <c r="X200" s="48">
        <v>10122</v>
      </c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</row>
    <row r="201" spans="1:143" ht="22.5">
      <c r="A201" s="19" t="s">
        <v>733</v>
      </c>
      <c r="B201" s="171" t="s">
        <v>230</v>
      </c>
      <c r="C201" s="171" t="s">
        <v>743</v>
      </c>
      <c r="D201" s="153" t="s">
        <v>233</v>
      </c>
      <c r="E201" s="64">
        <v>218</v>
      </c>
      <c r="F201" s="47">
        <v>664</v>
      </c>
      <c r="G201" s="47">
        <v>1309</v>
      </c>
      <c r="H201" s="65">
        <v>936202.6</v>
      </c>
      <c r="I201" s="66">
        <v>105</v>
      </c>
      <c r="J201" s="47">
        <v>132</v>
      </c>
      <c r="K201" s="47">
        <v>229</v>
      </c>
      <c r="L201" s="65">
        <v>163609.55</v>
      </c>
      <c r="M201" s="66">
        <v>110</v>
      </c>
      <c r="N201" s="64">
        <v>147</v>
      </c>
      <c r="O201" s="47">
        <v>291</v>
      </c>
      <c r="P201" s="65">
        <v>206925.05</v>
      </c>
      <c r="Q201" s="66">
        <v>110</v>
      </c>
      <c r="R201" s="47">
        <v>137</v>
      </c>
      <c r="S201" s="47">
        <v>295</v>
      </c>
      <c r="T201" s="65">
        <v>211611.95</v>
      </c>
      <c r="U201" s="66">
        <v>126</v>
      </c>
      <c r="V201" s="47">
        <v>248</v>
      </c>
      <c r="W201" s="47">
        <v>494</v>
      </c>
      <c r="X201" s="48">
        <v>354056.05</v>
      </c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</row>
    <row r="202" spans="1:143" ht="22.5">
      <c r="A202" s="19" t="s">
        <v>733</v>
      </c>
      <c r="B202" s="171" t="s">
        <v>230</v>
      </c>
      <c r="C202" s="171" t="s">
        <v>743</v>
      </c>
      <c r="D202" s="153" t="s">
        <v>234</v>
      </c>
      <c r="E202" s="64">
        <v>1</v>
      </c>
      <c r="F202" s="47">
        <v>2</v>
      </c>
      <c r="G202" s="47">
        <v>2</v>
      </c>
      <c r="H202" s="65">
        <v>1234.2</v>
      </c>
      <c r="I202" s="66"/>
      <c r="J202" s="47"/>
      <c r="K202" s="47"/>
      <c r="L202" s="65"/>
      <c r="M202" s="66">
        <v>1</v>
      </c>
      <c r="N202" s="64">
        <v>2</v>
      </c>
      <c r="O202" s="47">
        <v>2</v>
      </c>
      <c r="P202" s="65">
        <v>1234.2</v>
      </c>
      <c r="Q202" s="66"/>
      <c r="R202" s="47"/>
      <c r="S202" s="47"/>
      <c r="T202" s="65"/>
      <c r="U202" s="66"/>
      <c r="V202" s="47"/>
      <c r="W202" s="47"/>
      <c r="X202" s="4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</row>
    <row r="203" spans="1:143" ht="22.5">
      <c r="A203" s="19" t="s">
        <v>733</v>
      </c>
      <c r="B203" s="171" t="s">
        <v>230</v>
      </c>
      <c r="C203" s="171" t="s">
        <v>743</v>
      </c>
      <c r="D203" s="153" t="s">
        <v>235</v>
      </c>
      <c r="E203" s="64">
        <v>457</v>
      </c>
      <c r="F203" s="47">
        <v>1436</v>
      </c>
      <c r="G203" s="47">
        <v>2902</v>
      </c>
      <c r="H203" s="65">
        <v>2012672.7</v>
      </c>
      <c r="I203" s="66">
        <v>246</v>
      </c>
      <c r="J203" s="47">
        <v>360</v>
      </c>
      <c r="K203" s="47">
        <v>724</v>
      </c>
      <c r="L203" s="65">
        <v>501789.95</v>
      </c>
      <c r="M203" s="66">
        <v>234</v>
      </c>
      <c r="N203" s="64">
        <v>351</v>
      </c>
      <c r="O203" s="47">
        <v>718</v>
      </c>
      <c r="P203" s="65">
        <v>498768.05</v>
      </c>
      <c r="Q203" s="66">
        <v>190</v>
      </c>
      <c r="R203" s="47">
        <v>265</v>
      </c>
      <c r="S203" s="47">
        <v>517</v>
      </c>
      <c r="T203" s="65">
        <v>358080.6</v>
      </c>
      <c r="U203" s="66">
        <v>228</v>
      </c>
      <c r="V203" s="47">
        <v>460</v>
      </c>
      <c r="W203" s="47">
        <v>943</v>
      </c>
      <c r="X203" s="48">
        <v>654034.1</v>
      </c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</row>
    <row r="204" spans="1:143" ht="22.5">
      <c r="A204" s="19" t="s">
        <v>733</v>
      </c>
      <c r="B204" s="171" t="s">
        <v>230</v>
      </c>
      <c r="C204" s="171" t="s">
        <v>743</v>
      </c>
      <c r="D204" s="153" t="s">
        <v>236</v>
      </c>
      <c r="E204" s="64">
        <v>9</v>
      </c>
      <c r="F204" s="47">
        <v>13</v>
      </c>
      <c r="G204" s="47">
        <v>36</v>
      </c>
      <c r="H204" s="65">
        <v>25118.3</v>
      </c>
      <c r="I204" s="66">
        <v>5</v>
      </c>
      <c r="J204" s="47">
        <v>6</v>
      </c>
      <c r="K204" s="47">
        <v>13</v>
      </c>
      <c r="L204" s="65">
        <v>9028.1</v>
      </c>
      <c r="M204" s="66">
        <v>1</v>
      </c>
      <c r="N204" s="64">
        <v>2</v>
      </c>
      <c r="O204" s="47">
        <v>6</v>
      </c>
      <c r="P204" s="65">
        <v>4182.2</v>
      </c>
      <c r="Q204" s="66">
        <v>1</v>
      </c>
      <c r="R204" s="47">
        <v>1</v>
      </c>
      <c r="S204" s="47">
        <v>2</v>
      </c>
      <c r="T204" s="65">
        <v>1383</v>
      </c>
      <c r="U204" s="66">
        <v>2</v>
      </c>
      <c r="V204" s="47">
        <v>4</v>
      </c>
      <c r="W204" s="47">
        <v>15</v>
      </c>
      <c r="X204" s="48">
        <v>10525</v>
      </c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</row>
    <row r="205" spans="1:143" ht="22.5">
      <c r="A205" s="19" t="s">
        <v>733</v>
      </c>
      <c r="B205" s="171" t="s">
        <v>230</v>
      </c>
      <c r="C205" s="171" t="s">
        <v>743</v>
      </c>
      <c r="D205" s="153" t="s">
        <v>237</v>
      </c>
      <c r="E205" s="64">
        <v>678</v>
      </c>
      <c r="F205" s="47">
        <v>1976</v>
      </c>
      <c r="G205" s="47">
        <v>3635</v>
      </c>
      <c r="H205" s="65">
        <v>2506565.5</v>
      </c>
      <c r="I205" s="66">
        <v>323</v>
      </c>
      <c r="J205" s="47">
        <v>425</v>
      </c>
      <c r="K205" s="47">
        <v>770</v>
      </c>
      <c r="L205" s="65">
        <v>532008.1</v>
      </c>
      <c r="M205" s="66">
        <v>348</v>
      </c>
      <c r="N205" s="64">
        <v>460</v>
      </c>
      <c r="O205" s="47">
        <v>837</v>
      </c>
      <c r="P205" s="65">
        <v>577927.55</v>
      </c>
      <c r="Q205" s="66">
        <v>314</v>
      </c>
      <c r="R205" s="47">
        <v>439</v>
      </c>
      <c r="S205" s="47">
        <v>808</v>
      </c>
      <c r="T205" s="65">
        <v>556954.25</v>
      </c>
      <c r="U205" s="66">
        <v>363</v>
      </c>
      <c r="V205" s="47">
        <v>653</v>
      </c>
      <c r="W205" s="47">
        <v>1220</v>
      </c>
      <c r="X205" s="48">
        <v>839675.6</v>
      </c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</row>
    <row r="206" spans="1:143" ht="22.5">
      <c r="A206" s="19" t="s">
        <v>733</v>
      </c>
      <c r="B206" s="171" t="s">
        <v>230</v>
      </c>
      <c r="C206" s="171" t="s">
        <v>743</v>
      </c>
      <c r="D206" s="153" t="s">
        <v>238</v>
      </c>
      <c r="E206" s="64">
        <v>58</v>
      </c>
      <c r="F206" s="47">
        <v>104</v>
      </c>
      <c r="G206" s="47">
        <v>181</v>
      </c>
      <c r="H206" s="65">
        <v>123500.2</v>
      </c>
      <c r="I206" s="66">
        <v>40</v>
      </c>
      <c r="J206" s="47">
        <v>49</v>
      </c>
      <c r="K206" s="47">
        <v>85</v>
      </c>
      <c r="L206" s="65">
        <v>58669.5</v>
      </c>
      <c r="M206" s="66">
        <v>38</v>
      </c>
      <c r="N206" s="64">
        <v>44</v>
      </c>
      <c r="O206" s="47">
        <v>81</v>
      </c>
      <c r="P206" s="65">
        <v>54915.15</v>
      </c>
      <c r="Q206" s="66">
        <v>7</v>
      </c>
      <c r="R206" s="47">
        <v>8</v>
      </c>
      <c r="S206" s="47">
        <v>9</v>
      </c>
      <c r="T206" s="65">
        <v>5775.55</v>
      </c>
      <c r="U206" s="66">
        <v>2</v>
      </c>
      <c r="V206" s="47">
        <v>3</v>
      </c>
      <c r="W206" s="47">
        <v>6</v>
      </c>
      <c r="X206" s="48">
        <v>4140</v>
      </c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</row>
    <row r="207" spans="1:143" ht="22.5">
      <c r="A207" s="19" t="s">
        <v>733</v>
      </c>
      <c r="B207" s="171" t="s">
        <v>230</v>
      </c>
      <c r="C207" s="171" t="s">
        <v>743</v>
      </c>
      <c r="D207" s="153" t="s">
        <v>239</v>
      </c>
      <c r="E207" s="64">
        <v>23</v>
      </c>
      <c r="F207" s="47">
        <v>29</v>
      </c>
      <c r="G207" s="47">
        <v>83</v>
      </c>
      <c r="H207" s="65">
        <v>57743.1</v>
      </c>
      <c r="I207" s="66">
        <v>11</v>
      </c>
      <c r="J207" s="47">
        <v>12</v>
      </c>
      <c r="K207" s="47">
        <v>32</v>
      </c>
      <c r="L207" s="65">
        <v>22241.5</v>
      </c>
      <c r="M207" s="66">
        <v>6</v>
      </c>
      <c r="N207" s="64">
        <v>7</v>
      </c>
      <c r="O207" s="47">
        <v>26</v>
      </c>
      <c r="P207" s="65">
        <v>18146.7</v>
      </c>
      <c r="Q207" s="66">
        <v>5</v>
      </c>
      <c r="R207" s="47">
        <v>5</v>
      </c>
      <c r="S207" s="47">
        <v>16</v>
      </c>
      <c r="T207" s="65">
        <v>11155.1</v>
      </c>
      <c r="U207" s="66">
        <v>4</v>
      </c>
      <c r="V207" s="47">
        <v>5</v>
      </c>
      <c r="W207" s="47">
        <v>9</v>
      </c>
      <c r="X207" s="48">
        <v>6199.8</v>
      </c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</row>
    <row r="208" spans="1:143" ht="22.5">
      <c r="A208" s="19" t="s">
        <v>733</v>
      </c>
      <c r="B208" s="171" t="s">
        <v>230</v>
      </c>
      <c r="C208" s="171" t="s">
        <v>743</v>
      </c>
      <c r="D208" s="153" t="s">
        <v>240</v>
      </c>
      <c r="E208" s="64">
        <v>11</v>
      </c>
      <c r="F208" s="47">
        <v>14</v>
      </c>
      <c r="G208" s="47">
        <v>29</v>
      </c>
      <c r="H208" s="65">
        <v>18175.9</v>
      </c>
      <c r="I208" s="66">
        <v>4</v>
      </c>
      <c r="J208" s="47">
        <v>4</v>
      </c>
      <c r="K208" s="47">
        <v>12</v>
      </c>
      <c r="L208" s="65">
        <v>7545.2</v>
      </c>
      <c r="M208" s="66">
        <v>7</v>
      </c>
      <c r="N208" s="64">
        <v>8</v>
      </c>
      <c r="O208" s="47">
        <v>15</v>
      </c>
      <c r="P208" s="65">
        <v>9396.5</v>
      </c>
      <c r="Q208" s="66">
        <v>2</v>
      </c>
      <c r="R208" s="47">
        <v>2</v>
      </c>
      <c r="S208" s="47">
        <v>2</v>
      </c>
      <c r="T208" s="65">
        <v>1234.2</v>
      </c>
      <c r="U208" s="66"/>
      <c r="V208" s="47"/>
      <c r="W208" s="47"/>
      <c r="X208" s="4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</row>
    <row r="209" spans="1:143" ht="22.5">
      <c r="A209" s="19" t="s">
        <v>733</v>
      </c>
      <c r="B209" s="171" t="s">
        <v>230</v>
      </c>
      <c r="C209" s="171" t="s">
        <v>743</v>
      </c>
      <c r="D209" s="148" t="s">
        <v>677</v>
      </c>
      <c r="E209" s="26">
        <v>1333</v>
      </c>
      <c r="F209" s="27">
        <f>SUM(F199:F208)</f>
        <v>4317</v>
      </c>
      <c r="G209" s="27">
        <f>SUM(G199:G208)</f>
        <v>8372</v>
      </c>
      <c r="H209" s="27">
        <f>SUM(H199:H208)</f>
        <v>5750244.149999999</v>
      </c>
      <c r="I209" s="29">
        <v>737</v>
      </c>
      <c r="J209" s="27">
        <f>SUM(J199:J208)</f>
        <v>1014</v>
      </c>
      <c r="K209" s="27">
        <f>SUM(K199:K208)</f>
        <v>1925</v>
      </c>
      <c r="L209" s="27">
        <f>SUM(L199:L208)</f>
        <v>1314978.45</v>
      </c>
      <c r="M209" s="29">
        <v>747</v>
      </c>
      <c r="N209" s="27">
        <f>SUM(N199:N208)</f>
        <v>1044</v>
      </c>
      <c r="O209" s="27">
        <f>SUM(O199:O208)</f>
        <v>2042</v>
      </c>
      <c r="P209" s="27">
        <f>SUM(P199:P208)</f>
        <v>1393769.9999999998</v>
      </c>
      <c r="Q209" s="29">
        <v>632</v>
      </c>
      <c r="R209" s="27">
        <f>SUM(R199:R208)</f>
        <v>873</v>
      </c>
      <c r="S209" s="27">
        <f>SUM(S199:S208)</f>
        <v>1688</v>
      </c>
      <c r="T209" s="27">
        <f>SUM(T199:T208)</f>
        <v>1158230.25</v>
      </c>
      <c r="U209" s="29">
        <v>715</v>
      </c>
      <c r="V209" s="27">
        <f>SUM(V199:V208)</f>
        <v>1387</v>
      </c>
      <c r="W209" s="27">
        <f>SUM(W199:W208)</f>
        <v>2717</v>
      </c>
      <c r="X209" s="27">
        <f>SUM(X199:X208)</f>
        <v>1883265.45</v>
      </c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</row>
    <row r="210" spans="1:143" ht="12.75">
      <c r="A210" s="19" t="s">
        <v>733</v>
      </c>
      <c r="B210" s="127" t="s">
        <v>241</v>
      </c>
      <c r="C210" s="127" t="s">
        <v>242</v>
      </c>
      <c r="D210" s="153" t="s">
        <v>243</v>
      </c>
      <c r="E210" s="64">
        <v>5</v>
      </c>
      <c r="F210" s="47">
        <v>5</v>
      </c>
      <c r="G210" s="47">
        <v>10</v>
      </c>
      <c r="H210" s="65">
        <v>8426.7</v>
      </c>
      <c r="I210" s="66"/>
      <c r="J210" s="47"/>
      <c r="K210" s="47"/>
      <c r="L210" s="65"/>
      <c r="M210" s="66">
        <v>5</v>
      </c>
      <c r="N210" s="64">
        <v>5</v>
      </c>
      <c r="O210" s="47">
        <v>10</v>
      </c>
      <c r="P210" s="65">
        <v>8426.7</v>
      </c>
      <c r="Q210" s="66"/>
      <c r="R210" s="47"/>
      <c r="S210" s="47"/>
      <c r="T210" s="65"/>
      <c r="U210" s="66"/>
      <c r="V210" s="47"/>
      <c r="W210" s="47"/>
      <c r="X210" s="4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</row>
    <row r="211" spans="1:143" ht="22.5">
      <c r="A211" s="19" t="s">
        <v>733</v>
      </c>
      <c r="B211" s="127" t="s">
        <v>241</v>
      </c>
      <c r="C211" s="127" t="s">
        <v>242</v>
      </c>
      <c r="D211" s="153" t="s">
        <v>244</v>
      </c>
      <c r="E211" s="64">
        <v>56</v>
      </c>
      <c r="F211" s="47">
        <v>73</v>
      </c>
      <c r="G211" s="47">
        <v>139</v>
      </c>
      <c r="H211" s="65">
        <v>116380.2</v>
      </c>
      <c r="I211" s="66">
        <v>22</v>
      </c>
      <c r="J211" s="47">
        <v>22</v>
      </c>
      <c r="K211" s="47">
        <v>45</v>
      </c>
      <c r="L211" s="65">
        <v>37971</v>
      </c>
      <c r="M211" s="66">
        <v>9</v>
      </c>
      <c r="N211" s="64">
        <v>9</v>
      </c>
      <c r="O211" s="47">
        <v>18</v>
      </c>
      <c r="P211" s="65">
        <v>15049.4</v>
      </c>
      <c r="Q211" s="66">
        <v>11</v>
      </c>
      <c r="R211" s="47">
        <v>11</v>
      </c>
      <c r="S211" s="47">
        <v>19</v>
      </c>
      <c r="T211" s="65">
        <v>15998.9</v>
      </c>
      <c r="U211" s="66">
        <v>19</v>
      </c>
      <c r="V211" s="47">
        <v>31</v>
      </c>
      <c r="W211" s="47">
        <v>57</v>
      </c>
      <c r="X211" s="48">
        <v>47360.9</v>
      </c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</row>
    <row r="212" spans="1:143" ht="22.5">
      <c r="A212" s="19" t="s">
        <v>733</v>
      </c>
      <c r="B212" s="127" t="s">
        <v>241</v>
      </c>
      <c r="C212" s="127" t="s">
        <v>242</v>
      </c>
      <c r="D212" s="153" t="s">
        <v>245</v>
      </c>
      <c r="E212" s="64">
        <v>2041</v>
      </c>
      <c r="F212" s="47">
        <v>6662</v>
      </c>
      <c r="G212" s="47">
        <v>11246</v>
      </c>
      <c r="H212" s="65">
        <v>9475613.4</v>
      </c>
      <c r="I212" s="66">
        <v>1028</v>
      </c>
      <c r="J212" s="47">
        <v>1394</v>
      </c>
      <c r="K212" s="47">
        <v>2238</v>
      </c>
      <c r="L212" s="65">
        <v>1885418.5</v>
      </c>
      <c r="M212" s="66">
        <v>1025</v>
      </c>
      <c r="N212" s="64">
        <v>1446</v>
      </c>
      <c r="O212" s="47">
        <v>2433</v>
      </c>
      <c r="P212" s="65">
        <v>2049471.45</v>
      </c>
      <c r="Q212" s="66">
        <v>944</v>
      </c>
      <c r="R212" s="47">
        <v>1292</v>
      </c>
      <c r="S212" s="47">
        <v>2182</v>
      </c>
      <c r="T212" s="65">
        <v>1838399.8</v>
      </c>
      <c r="U212" s="66">
        <v>1299</v>
      </c>
      <c r="V212" s="47">
        <v>2532</v>
      </c>
      <c r="W212" s="47">
        <v>4393</v>
      </c>
      <c r="X212" s="48">
        <v>3702323.65</v>
      </c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</row>
    <row r="213" spans="1:143" ht="22.5">
      <c r="A213" s="19" t="s">
        <v>733</v>
      </c>
      <c r="B213" s="127" t="s">
        <v>241</v>
      </c>
      <c r="C213" s="127" t="s">
        <v>242</v>
      </c>
      <c r="D213" s="153" t="s">
        <v>246</v>
      </c>
      <c r="E213" s="64">
        <v>248</v>
      </c>
      <c r="F213" s="47">
        <v>733</v>
      </c>
      <c r="G213" s="47">
        <v>1398</v>
      </c>
      <c r="H213" s="65">
        <v>1164527.15</v>
      </c>
      <c r="I213" s="66">
        <v>111</v>
      </c>
      <c r="J213" s="47">
        <v>151</v>
      </c>
      <c r="K213" s="47">
        <v>267</v>
      </c>
      <c r="L213" s="65">
        <v>222156.95</v>
      </c>
      <c r="M213" s="66">
        <v>131</v>
      </c>
      <c r="N213" s="64">
        <v>168</v>
      </c>
      <c r="O213" s="47">
        <v>334</v>
      </c>
      <c r="P213" s="65">
        <v>279164</v>
      </c>
      <c r="Q213" s="66">
        <v>107</v>
      </c>
      <c r="R213" s="47">
        <v>145</v>
      </c>
      <c r="S213" s="47">
        <v>285</v>
      </c>
      <c r="T213" s="65">
        <v>237115.2</v>
      </c>
      <c r="U213" s="66">
        <v>142</v>
      </c>
      <c r="V213" s="47">
        <v>269</v>
      </c>
      <c r="W213" s="47">
        <v>512</v>
      </c>
      <c r="X213" s="48">
        <v>426091</v>
      </c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</row>
    <row r="214" spans="1:143" ht="12.75">
      <c r="A214" s="19" t="s">
        <v>733</v>
      </c>
      <c r="B214" s="127" t="s">
        <v>241</v>
      </c>
      <c r="C214" s="127" t="s">
        <v>242</v>
      </c>
      <c r="D214" s="148" t="s">
        <v>677</v>
      </c>
      <c r="E214" s="26">
        <v>2197</v>
      </c>
      <c r="F214" s="27">
        <f>SUM(F210:F213)</f>
        <v>7473</v>
      </c>
      <c r="G214" s="27">
        <f>SUM(G210:G213)</f>
        <v>12793</v>
      </c>
      <c r="H214" s="27">
        <f>SUM(H210:H213)</f>
        <v>10764947.450000001</v>
      </c>
      <c r="I214" s="29">
        <v>1145</v>
      </c>
      <c r="J214" s="27">
        <f>SUM(J210:J213)</f>
        <v>1567</v>
      </c>
      <c r="K214" s="27">
        <f>SUM(K210:K213)</f>
        <v>2550</v>
      </c>
      <c r="L214" s="27">
        <f>SUM(L210:L213)</f>
        <v>2145546.45</v>
      </c>
      <c r="M214" s="29">
        <v>1145</v>
      </c>
      <c r="N214" s="27">
        <f>SUM(N210:N213)</f>
        <v>1628</v>
      </c>
      <c r="O214" s="27">
        <f>SUM(O210:O213)</f>
        <v>2795</v>
      </c>
      <c r="P214" s="27">
        <f>SUM(P210:P213)</f>
        <v>2352111.55</v>
      </c>
      <c r="Q214" s="29">
        <v>1050</v>
      </c>
      <c r="R214" s="27">
        <f>SUM(R210:R213)</f>
        <v>1448</v>
      </c>
      <c r="S214" s="27">
        <f>SUM(S210:S213)</f>
        <v>2486</v>
      </c>
      <c r="T214" s="27">
        <f>SUM(T210:T213)</f>
        <v>2091513.9</v>
      </c>
      <c r="U214" s="29">
        <v>1430</v>
      </c>
      <c r="V214" s="27">
        <f>SUM(V210:V213)</f>
        <v>2832</v>
      </c>
      <c r="W214" s="27">
        <f>SUM(W210:W213)</f>
        <v>4962</v>
      </c>
      <c r="X214" s="27">
        <f>SUM(X210:X213)</f>
        <v>4175775.55</v>
      </c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</row>
    <row r="215" spans="1:143" ht="22.5">
      <c r="A215" s="19" t="s">
        <v>733</v>
      </c>
      <c r="B215" s="127" t="s">
        <v>247</v>
      </c>
      <c r="C215" s="127" t="s">
        <v>248</v>
      </c>
      <c r="D215" s="153" t="s">
        <v>249</v>
      </c>
      <c r="E215" s="64">
        <v>706</v>
      </c>
      <c r="F215" s="47">
        <v>2270</v>
      </c>
      <c r="G215" s="47">
        <v>4216</v>
      </c>
      <c r="H215" s="65">
        <v>3465541.15</v>
      </c>
      <c r="I215" s="66">
        <v>378</v>
      </c>
      <c r="J215" s="47">
        <v>517</v>
      </c>
      <c r="K215" s="47">
        <v>893</v>
      </c>
      <c r="L215" s="65">
        <v>734209.6</v>
      </c>
      <c r="M215" s="66">
        <v>406</v>
      </c>
      <c r="N215" s="64">
        <v>580</v>
      </c>
      <c r="O215" s="47">
        <v>1056</v>
      </c>
      <c r="P215" s="65">
        <v>870188.9</v>
      </c>
      <c r="Q215" s="66">
        <v>313</v>
      </c>
      <c r="R215" s="47">
        <v>426</v>
      </c>
      <c r="S215" s="47">
        <v>845</v>
      </c>
      <c r="T215" s="65">
        <v>694201.25</v>
      </c>
      <c r="U215" s="66">
        <v>422</v>
      </c>
      <c r="V215" s="47">
        <v>747</v>
      </c>
      <c r="W215" s="47">
        <v>1422</v>
      </c>
      <c r="X215" s="48">
        <v>1166941.4</v>
      </c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</row>
    <row r="216" spans="1:143" ht="22.5">
      <c r="A216" s="19" t="s">
        <v>733</v>
      </c>
      <c r="B216" s="127" t="s">
        <v>247</v>
      </c>
      <c r="C216" s="127" t="s">
        <v>248</v>
      </c>
      <c r="D216" s="153" t="s">
        <v>250</v>
      </c>
      <c r="E216" s="64">
        <v>2166</v>
      </c>
      <c r="F216" s="47">
        <v>6377</v>
      </c>
      <c r="G216" s="47">
        <v>10769</v>
      </c>
      <c r="H216" s="65">
        <v>9154144.19</v>
      </c>
      <c r="I216" s="66">
        <v>771</v>
      </c>
      <c r="J216" s="47">
        <v>1003</v>
      </c>
      <c r="K216" s="47">
        <v>1627</v>
      </c>
      <c r="L216" s="65">
        <v>1384222.75</v>
      </c>
      <c r="M216" s="66">
        <v>974</v>
      </c>
      <c r="N216" s="64">
        <v>1319</v>
      </c>
      <c r="O216" s="47">
        <v>2178</v>
      </c>
      <c r="P216" s="65">
        <v>1852372.55</v>
      </c>
      <c r="Q216" s="66">
        <v>971</v>
      </c>
      <c r="R216" s="47">
        <v>1352</v>
      </c>
      <c r="S216" s="47">
        <v>2327</v>
      </c>
      <c r="T216" s="65">
        <v>1978205.55</v>
      </c>
      <c r="U216" s="66">
        <v>1429</v>
      </c>
      <c r="V216" s="47">
        <v>2706</v>
      </c>
      <c r="W216" s="47">
        <v>4637</v>
      </c>
      <c r="X216" s="48">
        <v>3939343.34</v>
      </c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</row>
    <row r="217" spans="1:143" ht="22.5">
      <c r="A217" s="19" t="s">
        <v>733</v>
      </c>
      <c r="B217" s="127" t="s">
        <v>247</v>
      </c>
      <c r="C217" s="127" t="s">
        <v>248</v>
      </c>
      <c r="D217" s="153" t="s">
        <v>251</v>
      </c>
      <c r="E217" s="64">
        <v>1931</v>
      </c>
      <c r="F217" s="47">
        <v>6853</v>
      </c>
      <c r="G217" s="47">
        <v>14077</v>
      </c>
      <c r="H217" s="65">
        <v>12000812.15</v>
      </c>
      <c r="I217" s="66">
        <v>883</v>
      </c>
      <c r="J217" s="47">
        <v>1233</v>
      </c>
      <c r="K217" s="47">
        <v>2489</v>
      </c>
      <c r="L217" s="65">
        <v>2124439.75</v>
      </c>
      <c r="M217" s="66">
        <v>1025</v>
      </c>
      <c r="N217" s="64">
        <v>1453</v>
      </c>
      <c r="O217" s="47">
        <v>2984</v>
      </c>
      <c r="P217" s="65">
        <v>2548943.8</v>
      </c>
      <c r="Q217" s="66">
        <v>1025</v>
      </c>
      <c r="R217" s="47">
        <v>1476</v>
      </c>
      <c r="S217" s="47">
        <v>3071</v>
      </c>
      <c r="T217" s="65">
        <v>2617578</v>
      </c>
      <c r="U217" s="66">
        <v>1379</v>
      </c>
      <c r="V217" s="47">
        <v>2696</v>
      </c>
      <c r="W217" s="47">
        <v>5533</v>
      </c>
      <c r="X217" s="48">
        <v>4709850.6</v>
      </c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</row>
    <row r="218" spans="1:143" ht="22.5">
      <c r="A218" s="19" t="s">
        <v>733</v>
      </c>
      <c r="B218" s="127" t="s">
        <v>247</v>
      </c>
      <c r="C218" s="127" t="s">
        <v>248</v>
      </c>
      <c r="D218" s="153" t="s">
        <v>252</v>
      </c>
      <c r="E218" s="64">
        <v>59</v>
      </c>
      <c r="F218" s="47">
        <v>83</v>
      </c>
      <c r="G218" s="47">
        <v>185</v>
      </c>
      <c r="H218" s="65">
        <v>157997.2</v>
      </c>
      <c r="I218" s="66">
        <v>17</v>
      </c>
      <c r="J218" s="47">
        <v>18</v>
      </c>
      <c r="K218" s="47">
        <v>51</v>
      </c>
      <c r="L218" s="65">
        <v>43668.6</v>
      </c>
      <c r="M218" s="66">
        <v>15</v>
      </c>
      <c r="N218" s="64">
        <v>17</v>
      </c>
      <c r="O218" s="47">
        <v>35</v>
      </c>
      <c r="P218" s="65">
        <v>29897.45</v>
      </c>
      <c r="Q218" s="66">
        <v>12</v>
      </c>
      <c r="R218" s="47">
        <v>15</v>
      </c>
      <c r="S218" s="47">
        <v>33</v>
      </c>
      <c r="T218" s="65">
        <v>28227.95</v>
      </c>
      <c r="U218" s="66">
        <v>21</v>
      </c>
      <c r="V218" s="47">
        <v>33</v>
      </c>
      <c r="W218" s="47">
        <v>66</v>
      </c>
      <c r="X218" s="48">
        <v>56203.2</v>
      </c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</row>
    <row r="219" spans="1:143" ht="22.5">
      <c r="A219" s="19" t="s">
        <v>733</v>
      </c>
      <c r="B219" s="127" t="s">
        <v>247</v>
      </c>
      <c r="C219" s="127" t="s">
        <v>248</v>
      </c>
      <c r="D219" s="153" t="s">
        <v>253</v>
      </c>
      <c r="E219" s="64">
        <v>30</v>
      </c>
      <c r="F219" s="47">
        <v>38</v>
      </c>
      <c r="G219" s="47">
        <v>71</v>
      </c>
      <c r="H219" s="65">
        <v>60706.3</v>
      </c>
      <c r="I219" s="66">
        <v>12</v>
      </c>
      <c r="J219" s="47">
        <v>12</v>
      </c>
      <c r="K219" s="47">
        <v>25</v>
      </c>
      <c r="L219" s="65">
        <v>21500.4</v>
      </c>
      <c r="M219" s="66">
        <v>3</v>
      </c>
      <c r="N219" s="64">
        <v>3</v>
      </c>
      <c r="O219" s="47">
        <v>5</v>
      </c>
      <c r="P219" s="65">
        <v>4321.5</v>
      </c>
      <c r="Q219" s="66">
        <v>6</v>
      </c>
      <c r="R219" s="47">
        <v>8</v>
      </c>
      <c r="S219" s="47">
        <v>13</v>
      </c>
      <c r="T219" s="65">
        <v>11208.6</v>
      </c>
      <c r="U219" s="66">
        <v>10</v>
      </c>
      <c r="V219" s="47">
        <v>15</v>
      </c>
      <c r="W219" s="47">
        <v>28</v>
      </c>
      <c r="X219" s="48">
        <v>23675.8</v>
      </c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</row>
    <row r="220" spans="1:143" ht="12.75">
      <c r="A220" s="19" t="s">
        <v>733</v>
      </c>
      <c r="B220" s="127" t="s">
        <v>247</v>
      </c>
      <c r="C220" s="127" t="s">
        <v>248</v>
      </c>
      <c r="D220" s="148" t="s">
        <v>677</v>
      </c>
      <c r="E220" s="26">
        <v>3738</v>
      </c>
      <c r="F220" s="27">
        <f>SUM(F215:F219)</f>
        <v>15621</v>
      </c>
      <c r="G220" s="27">
        <f>SUM(G215:G219)</f>
        <v>29318</v>
      </c>
      <c r="H220" s="27">
        <f>SUM(H215:H219)</f>
        <v>24839200.990000002</v>
      </c>
      <c r="I220" s="29">
        <v>1801</v>
      </c>
      <c r="J220" s="27">
        <f>SUM(J215:J219)</f>
        <v>2783</v>
      </c>
      <c r="K220" s="27">
        <f>SUM(K215:K219)</f>
        <v>5085</v>
      </c>
      <c r="L220" s="27">
        <f>SUM(L215:L219)</f>
        <v>4308041.1</v>
      </c>
      <c r="M220" s="29">
        <v>2070</v>
      </c>
      <c r="N220" s="27">
        <f>SUM(N215:N219)</f>
        <v>3372</v>
      </c>
      <c r="O220" s="27">
        <f>SUM(O215:O219)</f>
        <v>6258</v>
      </c>
      <c r="P220" s="27">
        <f>SUM(P215:P219)</f>
        <v>5305724.2</v>
      </c>
      <c r="Q220" s="29">
        <v>2048</v>
      </c>
      <c r="R220" s="27">
        <f>SUM(R215:R219)</f>
        <v>3277</v>
      </c>
      <c r="S220" s="27">
        <f>SUM(S215:S219)</f>
        <v>6289</v>
      </c>
      <c r="T220" s="27">
        <f>SUM(T215:T219)</f>
        <v>5329421.35</v>
      </c>
      <c r="U220" s="29">
        <v>2753</v>
      </c>
      <c r="V220" s="27">
        <f>SUM(V215:V219)</f>
        <v>6197</v>
      </c>
      <c r="W220" s="27">
        <f>SUM(W215:W219)</f>
        <v>11686</v>
      </c>
      <c r="X220" s="27">
        <f>SUM(X215:X219)</f>
        <v>9896014.34</v>
      </c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</row>
    <row r="221" spans="1:143" ht="22.5">
      <c r="A221" s="19" t="s">
        <v>733</v>
      </c>
      <c r="B221" s="127" t="s">
        <v>254</v>
      </c>
      <c r="C221" s="127" t="s">
        <v>741</v>
      </c>
      <c r="D221" s="153" t="s">
        <v>255</v>
      </c>
      <c r="E221" s="64">
        <v>12</v>
      </c>
      <c r="F221" s="47">
        <v>14</v>
      </c>
      <c r="G221" s="47">
        <v>44</v>
      </c>
      <c r="H221" s="65">
        <v>30266.8</v>
      </c>
      <c r="I221" s="66">
        <v>4</v>
      </c>
      <c r="J221" s="47">
        <v>5</v>
      </c>
      <c r="K221" s="47">
        <v>18</v>
      </c>
      <c r="L221" s="65">
        <v>11877.1</v>
      </c>
      <c r="M221" s="66">
        <v>4</v>
      </c>
      <c r="N221" s="64">
        <v>5</v>
      </c>
      <c r="O221" s="47">
        <v>15</v>
      </c>
      <c r="P221" s="65">
        <v>10720.2</v>
      </c>
      <c r="Q221" s="66">
        <v>2</v>
      </c>
      <c r="R221" s="47">
        <v>2</v>
      </c>
      <c r="S221" s="47">
        <v>3</v>
      </c>
      <c r="T221" s="65">
        <v>2092.7</v>
      </c>
      <c r="U221" s="66">
        <v>2</v>
      </c>
      <c r="V221" s="47">
        <v>2</v>
      </c>
      <c r="W221" s="47">
        <v>8</v>
      </c>
      <c r="X221" s="48">
        <v>5576.8</v>
      </c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</row>
    <row r="222" spans="1:143" ht="22.5">
      <c r="A222" s="19" t="s">
        <v>733</v>
      </c>
      <c r="B222" s="127" t="s">
        <v>254</v>
      </c>
      <c r="C222" s="127" t="s">
        <v>741</v>
      </c>
      <c r="D222" s="153" t="s">
        <v>256</v>
      </c>
      <c r="E222" s="64">
        <v>1</v>
      </c>
      <c r="F222" s="47">
        <v>1</v>
      </c>
      <c r="G222" s="47">
        <v>1</v>
      </c>
      <c r="H222" s="65">
        <v>109.9</v>
      </c>
      <c r="I222" s="66"/>
      <c r="J222" s="47"/>
      <c r="K222" s="47"/>
      <c r="L222" s="65"/>
      <c r="M222" s="66"/>
      <c r="N222" s="64"/>
      <c r="O222" s="47"/>
      <c r="P222" s="65"/>
      <c r="Q222" s="66"/>
      <c r="R222" s="47"/>
      <c r="S222" s="47"/>
      <c r="T222" s="65"/>
      <c r="U222" s="66">
        <v>1</v>
      </c>
      <c r="V222" s="47">
        <v>1</v>
      </c>
      <c r="W222" s="47">
        <v>1</v>
      </c>
      <c r="X222" s="48">
        <v>109.9</v>
      </c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</row>
    <row r="223" spans="1:143" ht="22.5">
      <c r="A223" s="19" t="s">
        <v>733</v>
      </c>
      <c r="B223" s="127" t="s">
        <v>254</v>
      </c>
      <c r="C223" s="127" t="s">
        <v>741</v>
      </c>
      <c r="D223" s="153" t="s">
        <v>257</v>
      </c>
      <c r="E223" s="64">
        <v>13</v>
      </c>
      <c r="F223" s="47">
        <v>22</v>
      </c>
      <c r="G223" s="47">
        <v>39</v>
      </c>
      <c r="H223" s="65">
        <v>24932.8</v>
      </c>
      <c r="I223" s="66">
        <v>8</v>
      </c>
      <c r="J223" s="47">
        <v>12</v>
      </c>
      <c r="K223" s="47">
        <v>20</v>
      </c>
      <c r="L223" s="65">
        <v>12525.6</v>
      </c>
      <c r="M223" s="66">
        <v>6</v>
      </c>
      <c r="N223" s="64">
        <v>8</v>
      </c>
      <c r="O223" s="47">
        <v>17</v>
      </c>
      <c r="P223" s="65">
        <v>11175.1</v>
      </c>
      <c r="Q223" s="66">
        <v>1</v>
      </c>
      <c r="R223" s="47">
        <v>1</v>
      </c>
      <c r="S223" s="47">
        <v>1</v>
      </c>
      <c r="T223" s="65">
        <v>615.1</v>
      </c>
      <c r="U223" s="66">
        <v>1</v>
      </c>
      <c r="V223" s="47">
        <v>1</v>
      </c>
      <c r="W223" s="47">
        <v>1</v>
      </c>
      <c r="X223" s="48">
        <v>617</v>
      </c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</row>
    <row r="224" spans="1:143" ht="22.5">
      <c r="A224" s="19" t="s">
        <v>733</v>
      </c>
      <c r="B224" s="127" t="s">
        <v>254</v>
      </c>
      <c r="C224" s="127" t="s">
        <v>741</v>
      </c>
      <c r="D224" s="153" t="s">
        <v>258</v>
      </c>
      <c r="E224" s="64">
        <v>10</v>
      </c>
      <c r="F224" s="47">
        <v>10</v>
      </c>
      <c r="G224" s="47">
        <v>39</v>
      </c>
      <c r="H224" s="65">
        <v>26847.7</v>
      </c>
      <c r="I224" s="66">
        <v>5</v>
      </c>
      <c r="J224" s="47">
        <v>5</v>
      </c>
      <c r="K224" s="47">
        <v>14</v>
      </c>
      <c r="L224" s="65">
        <v>9364</v>
      </c>
      <c r="M224" s="66">
        <v>4</v>
      </c>
      <c r="N224" s="64">
        <v>4</v>
      </c>
      <c r="O224" s="47">
        <v>21</v>
      </c>
      <c r="P224" s="65">
        <v>14697.7</v>
      </c>
      <c r="Q224" s="66"/>
      <c r="R224" s="47"/>
      <c r="S224" s="47"/>
      <c r="T224" s="65"/>
      <c r="U224" s="66">
        <v>1</v>
      </c>
      <c r="V224" s="47">
        <v>1</v>
      </c>
      <c r="W224" s="47">
        <v>4</v>
      </c>
      <c r="X224" s="48">
        <v>2786</v>
      </c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</row>
    <row r="225" spans="1:143" ht="22.5">
      <c r="A225" s="19" t="s">
        <v>733</v>
      </c>
      <c r="B225" s="127" t="s">
        <v>254</v>
      </c>
      <c r="C225" s="127" t="s">
        <v>741</v>
      </c>
      <c r="D225" s="153" t="s">
        <v>259</v>
      </c>
      <c r="E225" s="64">
        <v>1356</v>
      </c>
      <c r="F225" s="47">
        <v>4672</v>
      </c>
      <c r="G225" s="47">
        <v>9382</v>
      </c>
      <c r="H225" s="65">
        <v>6500653.45</v>
      </c>
      <c r="I225" s="66">
        <v>805</v>
      </c>
      <c r="J225" s="47">
        <v>1141</v>
      </c>
      <c r="K225" s="47">
        <v>2269</v>
      </c>
      <c r="L225" s="65">
        <v>1574933.2</v>
      </c>
      <c r="M225" s="66">
        <v>737</v>
      </c>
      <c r="N225" s="64">
        <v>1061</v>
      </c>
      <c r="O225" s="47">
        <v>2090</v>
      </c>
      <c r="P225" s="65">
        <v>1448208.85</v>
      </c>
      <c r="Q225" s="66">
        <v>655</v>
      </c>
      <c r="R225" s="47">
        <v>923</v>
      </c>
      <c r="S225" s="47">
        <v>1877</v>
      </c>
      <c r="T225" s="65">
        <v>1300781.1</v>
      </c>
      <c r="U225" s="66">
        <v>768</v>
      </c>
      <c r="V225" s="47">
        <v>1549</v>
      </c>
      <c r="W225" s="47">
        <v>3146</v>
      </c>
      <c r="X225" s="48">
        <v>2176730.3</v>
      </c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</row>
    <row r="226" spans="1:143" ht="22.5">
      <c r="A226" s="19" t="s">
        <v>733</v>
      </c>
      <c r="B226" s="127" t="s">
        <v>254</v>
      </c>
      <c r="C226" s="127" t="s">
        <v>741</v>
      </c>
      <c r="D226" s="153" t="s">
        <v>260</v>
      </c>
      <c r="E226" s="64">
        <v>12</v>
      </c>
      <c r="F226" s="47">
        <v>18</v>
      </c>
      <c r="G226" s="47">
        <v>41</v>
      </c>
      <c r="H226" s="65">
        <v>28491</v>
      </c>
      <c r="I226" s="66"/>
      <c r="J226" s="47"/>
      <c r="K226" s="47"/>
      <c r="L226" s="65"/>
      <c r="M226" s="66">
        <v>4</v>
      </c>
      <c r="N226" s="64">
        <v>4</v>
      </c>
      <c r="O226" s="47">
        <v>14</v>
      </c>
      <c r="P226" s="65">
        <v>9770</v>
      </c>
      <c r="Q226" s="66">
        <v>4</v>
      </c>
      <c r="R226" s="47">
        <v>4</v>
      </c>
      <c r="S226" s="47">
        <v>11</v>
      </c>
      <c r="T226" s="65">
        <v>7658.6</v>
      </c>
      <c r="U226" s="66">
        <v>5</v>
      </c>
      <c r="V226" s="47">
        <v>10</v>
      </c>
      <c r="W226" s="47">
        <v>16</v>
      </c>
      <c r="X226" s="48">
        <v>11062.4</v>
      </c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</row>
    <row r="227" spans="1:143" ht="22.5">
      <c r="A227" s="19" t="s">
        <v>733</v>
      </c>
      <c r="B227" s="127" t="s">
        <v>254</v>
      </c>
      <c r="C227" s="127" t="s">
        <v>741</v>
      </c>
      <c r="D227" s="153" t="s">
        <v>261</v>
      </c>
      <c r="E227" s="64">
        <v>37</v>
      </c>
      <c r="F227" s="47">
        <v>45</v>
      </c>
      <c r="G227" s="47">
        <v>73</v>
      </c>
      <c r="H227" s="65">
        <v>50438.3</v>
      </c>
      <c r="I227" s="66">
        <v>31</v>
      </c>
      <c r="J227" s="47">
        <v>32</v>
      </c>
      <c r="K227" s="47">
        <v>50</v>
      </c>
      <c r="L227" s="65">
        <v>34570.95</v>
      </c>
      <c r="M227" s="66">
        <v>8</v>
      </c>
      <c r="N227" s="64">
        <v>9</v>
      </c>
      <c r="O227" s="47">
        <v>17</v>
      </c>
      <c r="P227" s="65">
        <v>11741.35</v>
      </c>
      <c r="Q227" s="66">
        <v>4</v>
      </c>
      <c r="R227" s="47">
        <v>4</v>
      </c>
      <c r="S227" s="47">
        <v>6</v>
      </c>
      <c r="T227" s="65">
        <v>4126</v>
      </c>
      <c r="U227" s="66"/>
      <c r="V227" s="47"/>
      <c r="W227" s="47"/>
      <c r="X227" s="4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</row>
    <row r="228" spans="1:143" ht="22.5">
      <c r="A228" s="19" t="s">
        <v>733</v>
      </c>
      <c r="B228" s="127" t="s">
        <v>254</v>
      </c>
      <c r="C228" s="127" t="s">
        <v>741</v>
      </c>
      <c r="D228" s="153" t="s">
        <v>262</v>
      </c>
      <c r="E228" s="64">
        <v>62</v>
      </c>
      <c r="F228" s="47">
        <v>167</v>
      </c>
      <c r="G228" s="47">
        <v>458</v>
      </c>
      <c r="H228" s="65">
        <v>131463.7</v>
      </c>
      <c r="I228" s="66">
        <v>41</v>
      </c>
      <c r="J228" s="47">
        <v>51</v>
      </c>
      <c r="K228" s="47">
        <v>134</v>
      </c>
      <c r="L228" s="65">
        <v>38449.7</v>
      </c>
      <c r="M228" s="66">
        <v>42</v>
      </c>
      <c r="N228" s="64">
        <v>63</v>
      </c>
      <c r="O228" s="47">
        <v>197</v>
      </c>
      <c r="P228" s="65">
        <v>56726</v>
      </c>
      <c r="Q228" s="66">
        <v>23</v>
      </c>
      <c r="R228" s="47">
        <v>34</v>
      </c>
      <c r="S228" s="47">
        <v>78</v>
      </c>
      <c r="T228" s="65">
        <v>22275</v>
      </c>
      <c r="U228" s="66">
        <v>11</v>
      </c>
      <c r="V228" s="47">
        <v>19</v>
      </c>
      <c r="W228" s="47">
        <v>49</v>
      </c>
      <c r="X228" s="48">
        <v>14013</v>
      </c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</row>
    <row r="229" spans="1:143" ht="22.5">
      <c r="A229" s="19" t="s">
        <v>733</v>
      </c>
      <c r="B229" s="127" t="s">
        <v>254</v>
      </c>
      <c r="C229" s="127" t="s">
        <v>741</v>
      </c>
      <c r="D229" s="153" t="s">
        <v>263</v>
      </c>
      <c r="E229" s="64">
        <v>529</v>
      </c>
      <c r="F229" s="47">
        <v>1400</v>
      </c>
      <c r="G229" s="47">
        <v>2677</v>
      </c>
      <c r="H229" s="65">
        <v>1914420.55</v>
      </c>
      <c r="I229" s="66">
        <v>263</v>
      </c>
      <c r="J229" s="47">
        <v>311</v>
      </c>
      <c r="K229" s="47">
        <v>559</v>
      </c>
      <c r="L229" s="65">
        <v>399892.05</v>
      </c>
      <c r="M229" s="66">
        <v>253</v>
      </c>
      <c r="N229" s="64">
        <v>340</v>
      </c>
      <c r="O229" s="47">
        <v>644</v>
      </c>
      <c r="P229" s="65">
        <v>460060</v>
      </c>
      <c r="Q229" s="66">
        <v>211</v>
      </c>
      <c r="R229" s="47">
        <v>276</v>
      </c>
      <c r="S229" s="47">
        <v>507</v>
      </c>
      <c r="T229" s="65">
        <v>363074.8</v>
      </c>
      <c r="U229" s="66">
        <v>252</v>
      </c>
      <c r="V229" s="47">
        <v>474</v>
      </c>
      <c r="W229" s="47">
        <v>967</v>
      </c>
      <c r="X229" s="48">
        <v>691393.7</v>
      </c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</row>
    <row r="230" spans="1:143" ht="22.5">
      <c r="A230" s="19" t="s">
        <v>733</v>
      </c>
      <c r="B230" s="127" t="s">
        <v>254</v>
      </c>
      <c r="C230" s="127" t="s">
        <v>741</v>
      </c>
      <c r="D230" s="153" t="s">
        <v>264</v>
      </c>
      <c r="E230" s="64">
        <v>1648</v>
      </c>
      <c r="F230" s="47">
        <v>5355</v>
      </c>
      <c r="G230" s="47">
        <v>10018</v>
      </c>
      <c r="H230" s="65">
        <v>6912509.7</v>
      </c>
      <c r="I230" s="66">
        <v>965</v>
      </c>
      <c r="J230" s="47">
        <v>1314</v>
      </c>
      <c r="K230" s="47">
        <v>2304</v>
      </c>
      <c r="L230" s="65">
        <v>1590629.85</v>
      </c>
      <c r="M230" s="66">
        <v>905</v>
      </c>
      <c r="N230" s="64">
        <v>1233</v>
      </c>
      <c r="O230" s="47">
        <v>2239</v>
      </c>
      <c r="P230" s="65">
        <v>1546322.6</v>
      </c>
      <c r="Q230" s="66">
        <v>790</v>
      </c>
      <c r="R230" s="47">
        <v>1108</v>
      </c>
      <c r="S230" s="47">
        <v>2137</v>
      </c>
      <c r="T230" s="65">
        <v>1474299.05</v>
      </c>
      <c r="U230" s="66">
        <v>892</v>
      </c>
      <c r="V230" s="47">
        <v>1702</v>
      </c>
      <c r="W230" s="47">
        <v>3337</v>
      </c>
      <c r="X230" s="48">
        <v>2301258.2</v>
      </c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</row>
    <row r="231" spans="1:143" ht="22.5">
      <c r="A231" s="19" t="s">
        <v>733</v>
      </c>
      <c r="B231" s="127" t="s">
        <v>254</v>
      </c>
      <c r="C231" s="127" t="s">
        <v>741</v>
      </c>
      <c r="D231" s="153" t="s">
        <v>265</v>
      </c>
      <c r="E231" s="64">
        <v>1464</v>
      </c>
      <c r="F231" s="47">
        <v>5053</v>
      </c>
      <c r="G231" s="47">
        <v>9250</v>
      </c>
      <c r="H231" s="65">
        <v>6380101.75</v>
      </c>
      <c r="I231" s="66">
        <v>804</v>
      </c>
      <c r="J231" s="47">
        <v>1054</v>
      </c>
      <c r="K231" s="47">
        <v>1850</v>
      </c>
      <c r="L231" s="65">
        <v>1278090.15</v>
      </c>
      <c r="M231" s="66">
        <v>808</v>
      </c>
      <c r="N231" s="64">
        <v>1080</v>
      </c>
      <c r="O231" s="47">
        <v>1946</v>
      </c>
      <c r="P231" s="65">
        <v>1336662.65</v>
      </c>
      <c r="Q231" s="66">
        <v>776</v>
      </c>
      <c r="R231" s="47">
        <v>1083</v>
      </c>
      <c r="S231" s="47">
        <v>1984</v>
      </c>
      <c r="T231" s="65">
        <v>1369053.5</v>
      </c>
      <c r="U231" s="66">
        <v>930</v>
      </c>
      <c r="V231" s="47">
        <v>1836</v>
      </c>
      <c r="W231" s="47">
        <v>3470</v>
      </c>
      <c r="X231" s="48">
        <v>2396295.45</v>
      </c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</row>
    <row r="232" spans="1:143" ht="22.5">
      <c r="A232" s="19" t="s">
        <v>733</v>
      </c>
      <c r="B232" s="127" t="s">
        <v>254</v>
      </c>
      <c r="C232" s="127" t="s">
        <v>741</v>
      </c>
      <c r="D232" s="153" t="s">
        <v>266</v>
      </c>
      <c r="E232" s="64">
        <v>68</v>
      </c>
      <c r="F232" s="47">
        <v>89</v>
      </c>
      <c r="G232" s="47">
        <v>371</v>
      </c>
      <c r="H232" s="65">
        <v>259105.65</v>
      </c>
      <c r="I232" s="66">
        <v>36</v>
      </c>
      <c r="J232" s="47">
        <v>39</v>
      </c>
      <c r="K232" s="47">
        <v>156</v>
      </c>
      <c r="L232" s="65">
        <v>108921.4</v>
      </c>
      <c r="M232" s="66">
        <v>24</v>
      </c>
      <c r="N232" s="64">
        <v>27</v>
      </c>
      <c r="O232" s="47">
        <v>104</v>
      </c>
      <c r="P232" s="65">
        <v>72690.35</v>
      </c>
      <c r="Q232" s="66">
        <v>12</v>
      </c>
      <c r="R232" s="47">
        <v>12</v>
      </c>
      <c r="S232" s="47">
        <v>66</v>
      </c>
      <c r="T232" s="65">
        <v>46156</v>
      </c>
      <c r="U232" s="66">
        <v>10</v>
      </c>
      <c r="V232" s="47">
        <v>11</v>
      </c>
      <c r="W232" s="47">
        <v>45</v>
      </c>
      <c r="X232" s="48">
        <v>31337.9</v>
      </c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</row>
    <row r="233" spans="1:143" ht="22.5">
      <c r="A233" s="19" t="s">
        <v>733</v>
      </c>
      <c r="B233" s="127" t="s">
        <v>254</v>
      </c>
      <c r="C233" s="127" t="s">
        <v>741</v>
      </c>
      <c r="D233" s="153" t="s">
        <v>267</v>
      </c>
      <c r="E233" s="64">
        <v>15</v>
      </c>
      <c r="F233" s="47">
        <v>30</v>
      </c>
      <c r="G233" s="47">
        <v>51</v>
      </c>
      <c r="H233" s="65">
        <v>31889.2</v>
      </c>
      <c r="I233" s="66">
        <v>5</v>
      </c>
      <c r="J233" s="47">
        <v>5</v>
      </c>
      <c r="K233" s="47">
        <v>8</v>
      </c>
      <c r="L233" s="65">
        <v>5020.3</v>
      </c>
      <c r="M233" s="66">
        <v>4</v>
      </c>
      <c r="N233" s="64">
        <v>5</v>
      </c>
      <c r="O233" s="47">
        <v>6</v>
      </c>
      <c r="P233" s="65">
        <v>3718.2</v>
      </c>
      <c r="Q233" s="66">
        <v>4</v>
      </c>
      <c r="R233" s="47">
        <v>6</v>
      </c>
      <c r="S233" s="47">
        <v>9</v>
      </c>
      <c r="T233" s="65">
        <v>5613.5</v>
      </c>
      <c r="U233" s="66">
        <v>8</v>
      </c>
      <c r="V233" s="47">
        <v>14</v>
      </c>
      <c r="W233" s="47">
        <v>28</v>
      </c>
      <c r="X233" s="48">
        <v>17537.2</v>
      </c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</row>
    <row r="234" spans="1:143" ht="22.5">
      <c r="A234" s="19" t="s">
        <v>733</v>
      </c>
      <c r="B234" s="127" t="s">
        <v>254</v>
      </c>
      <c r="C234" s="127" t="s">
        <v>741</v>
      </c>
      <c r="D234" s="153" t="s">
        <v>268</v>
      </c>
      <c r="E234" s="64">
        <v>884</v>
      </c>
      <c r="F234" s="47">
        <v>2185</v>
      </c>
      <c r="G234" s="47">
        <v>3979</v>
      </c>
      <c r="H234" s="65">
        <v>2742301.3</v>
      </c>
      <c r="I234" s="66">
        <v>152</v>
      </c>
      <c r="J234" s="47">
        <v>192</v>
      </c>
      <c r="K234" s="47">
        <v>342</v>
      </c>
      <c r="L234" s="65">
        <v>236138.85</v>
      </c>
      <c r="M234" s="66">
        <v>301</v>
      </c>
      <c r="N234" s="64">
        <v>390</v>
      </c>
      <c r="O234" s="47">
        <v>716</v>
      </c>
      <c r="P234" s="65">
        <v>494631.35</v>
      </c>
      <c r="Q234" s="66">
        <v>345</v>
      </c>
      <c r="R234" s="47">
        <v>467</v>
      </c>
      <c r="S234" s="47">
        <v>860</v>
      </c>
      <c r="T234" s="65">
        <v>592970.5</v>
      </c>
      <c r="U234" s="66">
        <v>583</v>
      </c>
      <c r="V234" s="47">
        <v>1136</v>
      </c>
      <c r="W234" s="47">
        <v>2061</v>
      </c>
      <c r="X234" s="48">
        <v>1418560.6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</row>
    <row r="235" spans="1:143" ht="22.5">
      <c r="A235" s="19" t="s">
        <v>733</v>
      </c>
      <c r="B235" s="127" t="s">
        <v>254</v>
      </c>
      <c r="C235" s="127" t="s">
        <v>741</v>
      </c>
      <c r="D235" s="148" t="s">
        <v>677</v>
      </c>
      <c r="E235" s="26">
        <v>5235</v>
      </c>
      <c r="F235" s="27">
        <f>SUM(F221:F234)</f>
        <v>19061</v>
      </c>
      <c r="G235" s="27">
        <f>SUM(G221:G234)</f>
        <v>36423</v>
      </c>
      <c r="H235" s="27">
        <f>SUM(H221:H234)</f>
        <v>25033531.8</v>
      </c>
      <c r="I235" s="29">
        <v>3048</v>
      </c>
      <c r="J235" s="27">
        <f>SUM(J221:J234)</f>
        <v>4161</v>
      </c>
      <c r="K235" s="27">
        <f>SUM(K221:K234)</f>
        <v>7724</v>
      </c>
      <c r="L235" s="27">
        <f>SUM(L221:L234)</f>
        <v>5300413.149999999</v>
      </c>
      <c r="M235" s="29">
        <v>3030</v>
      </c>
      <c r="N235" s="27">
        <f>SUM(N221:N234)</f>
        <v>4229</v>
      </c>
      <c r="O235" s="27">
        <f>SUM(O221:O234)</f>
        <v>8026</v>
      </c>
      <c r="P235" s="27">
        <f>SUM(P221:P234)</f>
        <v>5477124.35</v>
      </c>
      <c r="Q235" s="29">
        <v>2747</v>
      </c>
      <c r="R235" s="27">
        <f>SUM(R221:R234)</f>
        <v>3920</v>
      </c>
      <c r="S235" s="27">
        <f>SUM(S221:S234)</f>
        <v>7539</v>
      </c>
      <c r="T235" s="27">
        <f>SUM(T221:T234)</f>
        <v>5188715.850000001</v>
      </c>
      <c r="U235" s="29">
        <v>3333</v>
      </c>
      <c r="V235" s="27">
        <f>SUM(V221:V234)</f>
        <v>6756</v>
      </c>
      <c r="W235" s="27">
        <f>SUM(W221:W234)</f>
        <v>13133</v>
      </c>
      <c r="X235" s="27">
        <f>SUM(X221:X234)</f>
        <v>9067278.450000001</v>
      </c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</row>
    <row r="236" spans="1:143" ht="22.5">
      <c r="A236" s="19" t="s">
        <v>733</v>
      </c>
      <c r="B236" s="127" t="s">
        <v>269</v>
      </c>
      <c r="C236" s="171" t="s">
        <v>743</v>
      </c>
      <c r="D236" s="153" t="s">
        <v>270</v>
      </c>
      <c r="E236" s="64">
        <v>211</v>
      </c>
      <c r="F236" s="47">
        <v>563</v>
      </c>
      <c r="G236" s="47">
        <v>1227</v>
      </c>
      <c r="H236" s="65">
        <v>878845.4</v>
      </c>
      <c r="I236" s="66">
        <v>93</v>
      </c>
      <c r="J236" s="47">
        <v>116</v>
      </c>
      <c r="K236" s="47">
        <v>240</v>
      </c>
      <c r="L236" s="65">
        <v>172316.4</v>
      </c>
      <c r="M236" s="66">
        <v>109</v>
      </c>
      <c r="N236" s="64">
        <v>142</v>
      </c>
      <c r="O236" s="47">
        <v>309</v>
      </c>
      <c r="P236" s="65">
        <v>221279.1</v>
      </c>
      <c r="Q236" s="66">
        <v>99</v>
      </c>
      <c r="R236" s="47">
        <v>130</v>
      </c>
      <c r="S236" s="47">
        <v>295</v>
      </c>
      <c r="T236" s="65">
        <v>211430.9</v>
      </c>
      <c r="U236" s="66">
        <v>112</v>
      </c>
      <c r="V236" s="47">
        <v>175</v>
      </c>
      <c r="W236" s="47">
        <v>383</v>
      </c>
      <c r="X236" s="48">
        <v>273819</v>
      </c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</row>
    <row r="237" spans="1:143" ht="22.5">
      <c r="A237" s="19" t="s">
        <v>733</v>
      </c>
      <c r="B237" s="127" t="s">
        <v>269</v>
      </c>
      <c r="C237" s="171" t="s">
        <v>743</v>
      </c>
      <c r="D237" s="153" t="s">
        <v>271</v>
      </c>
      <c r="E237" s="64">
        <v>5</v>
      </c>
      <c r="F237" s="47">
        <v>8</v>
      </c>
      <c r="G237" s="47">
        <v>17</v>
      </c>
      <c r="H237" s="65">
        <v>10289</v>
      </c>
      <c r="I237" s="66">
        <v>5</v>
      </c>
      <c r="J237" s="47">
        <v>5</v>
      </c>
      <c r="K237" s="47">
        <v>10</v>
      </c>
      <c r="L237" s="65">
        <v>6394.1</v>
      </c>
      <c r="M237" s="66">
        <v>2</v>
      </c>
      <c r="N237" s="64">
        <v>2</v>
      </c>
      <c r="O237" s="47">
        <v>5</v>
      </c>
      <c r="P237" s="65">
        <v>3270.5</v>
      </c>
      <c r="Q237" s="66"/>
      <c r="R237" s="47"/>
      <c r="S237" s="47"/>
      <c r="T237" s="65"/>
      <c r="U237" s="66">
        <v>1</v>
      </c>
      <c r="V237" s="47">
        <v>1</v>
      </c>
      <c r="W237" s="47">
        <v>2</v>
      </c>
      <c r="X237" s="48">
        <v>624.4</v>
      </c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</row>
    <row r="238" spans="1:143" ht="22.5">
      <c r="A238" s="19" t="s">
        <v>733</v>
      </c>
      <c r="B238" s="127" t="s">
        <v>269</v>
      </c>
      <c r="C238" s="171" t="s">
        <v>743</v>
      </c>
      <c r="D238" s="153" t="s">
        <v>272</v>
      </c>
      <c r="E238" s="64">
        <v>16</v>
      </c>
      <c r="F238" s="47">
        <v>32</v>
      </c>
      <c r="G238" s="47">
        <v>66</v>
      </c>
      <c r="H238" s="65">
        <v>48046.3</v>
      </c>
      <c r="I238" s="66">
        <v>4</v>
      </c>
      <c r="J238" s="47">
        <v>4</v>
      </c>
      <c r="K238" s="47">
        <v>12</v>
      </c>
      <c r="L238" s="65">
        <v>9761.3</v>
      </c>
      <c r="M238" s="66">
        <v>4</v>
      </c>
      <c r="N238" s="64">
        <v>5</v>
      </c>
      <c r="O238" s="47">
        <v>9</v>
      </c>
      <c r="P238" s="65">
        <v>6872.9</v>
      </c>
      <c r="Q238" s="66">
        <v>8</v>
      </c>
      <c r="R238" s="47">
        <v>11</v>
      </c>
      <c r="S238" s="47">
        <v>23</v>
      </c>
      <c r="T238" s="65">
        <v>15914.4</v>
      </c>
      <c r="U238" s="66">
        <v>6</v>
      </c>
      <c r="V238" s="47">
        <v>12</v>
      </c>
      <c r="W238" s="47">
        <v>22</v>
      </c>
      <c r="X238" s="48">
        <v>15497.7</v>
      </c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</row>
    <row r="239" spans="1:143" ht="22.5">
      <c r="A239" s="19" t="s">
        <v>733</v>
      </c>
      <c r="B239" s="127" t="s">
        <v>269</v>
      </c>
      <c r="C239" s="171" t="s">
        <v>743</v>
      </c>
      <c r="D239" s="153" t="s">
        <v>273</v>
      </c>
      <c r="E239" s="64">
        <v>414</v>
      </c>
      <c r="F239" s="47">
        <v>1506</v>
      </c>
      <c r="G239" s="47">
        <v>3364</v>
      </c>
      <c r="H239" s="65">
        <v>2335563.5</v>
      </c>
      <c r="I239" s="66">
        <v>276</v>
      </c>
      <c r="J239" s="47">
        <v>376</v>
      </c>
      <c r="K239" s="47">
        <v>842</v>
      </c>
      <c r="L239" s="65">
        <v>584692.65</v>
      </c>
      <c r="M239" s="66">
        <v>254</v>
      </c>
      <c r="N239" s="64">
        <v>355</v>
      </c>
      <c r="O239" s="47">
        <v>781</v>
      </c>
      <c r="P239" s="65">
        <v>543675.15</v>
      </c>
      <c r="Q239" s="66">
        <v>217</v>
      </c>
      <c r="R239" s="47">
        <v>319</v>
      </c>
      <c r="S239" s="47">
        <v>729</v>
      </c>
      <c r="T239" s="65">
        <v>506158.4</v>
      </c>
      <c r="U239" s="66">
        <v>235</v>
      </c>
      <c r="V239" s="47">
        <v>456</v>
      </c>
      <c r="W239" s="47">
        <v>1012</v>
      </c>
      <c r="X239" s="48">
        <v>701037.3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</row>
    <row r="240" spans="1:143" ht="22.5">
      <c r="A240" s="19" t="s">
        <v>733</v>
      </c>
      <c r="B240" s="127" t="s">
        <v>269</v>
      </c>
      <c r="C240" s="171" t="s">
        <v>743</v>
      </c>
      <c r="D240" s="153" t="s">
        <v>274</v>
      </c>
      <c r="E240" s="64">
        <v>8</v>
      </c>
      <c r="F240" s="47">
        <v>8</v>
      </c>
      <c r="G240" s="47">
        <v>18</v>
      </c>
      <c r="H240" s="65">
        <v>12502.4</v>
      </c>
      <c r="I240" s="66">
        <v>3</v>
      </c>
      <c r="J240" s="47">
        <v>3</v>
      </c>
      <c r="K240" s="47">
        <v>8</v>
      </c>
      <c r="L240" s="65">
        <v>5569.6</v>
      </c>
      <c r="M240" s="66">
        <v>1</v>
      </c>
      <c r="N240" s="64">
        <v>1</v>
      </c>
      <c r="O240" s="47">
        <v>2</v>
      </c>
      <c r="P240" s="65">
        <v>1387.4</v>
      </c>
      <c r="Q240" s="66">
        <v>3</v>
      </c>
      <c r="R240" s="47">
        <v>3</v>
      </c>
      <c r="S240" s="47">
        <v>6</v>
      </c>
      <c r="T240" s="65">
        <v>4162.2</v>
      </c>
      <c r="U240" s="66">
        <v>1</v>
      </c>
      <c r="V240" s="47">
        <v>1</v>
      </c>
      <c r="W240" s="47">
        <v>2</v>
      </c>
      <c r="X240" s="48">
        <v>1383.2</v>
      </c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</row>
    <row r="241" spans="1:143" ht="22.5">
      <c r="A241" s="19" t="s">
        <v>733</v>
      </c>
      <c r="B241" s="127" t="s">
        <v>269</v>
      </c>
      <c r="C241" s="171" t="s">
        <v>743</v>
      </c>
      <c r="D241" s="153" t="s">
        <v>275</v>
      </c>
      <c r="E241" s="64">
        <v>44</v>
      </c>
      <c r="F241" s="47">
        <v>111</v>
      </c>
      <c r="G241" s="47">
        <v>384</v>
      </c>
      <c r="H241" s="65">
        <v>113192.95</v>
      </c>
      <c r="I241" s="66">
        <v>30</v>
      </c>
      <c r="J241" s="47">
        <v>41</v>
      </c>
      <c r="K241" s="47">
        <v>131</v>
      </c>
      <c r="L241" s="65">
        <v>38041.05</v>
      </c>
      <c r="M241" s="66">
        <v>32</v>
      </c>
      <c r="N241" s="64">
        <v>47</v>
      </c>
      <c r="O241" s="47">
        <v>152</v>
      </c>
      <c r="P241" s="65">
        <v>45091.2</v>
      </c>
      <c r="Q241" s="66">
        <v>18</v>
      </c>
      <c r="R241" s="47">
        <v>21</v>
      </c>
      <c r="S241" s="47">
        <v>98</v>
      </c>
      <c r="T241" s="65">
        <v>29217</v>
      </c>
      <c r="U241" s="66">
        <v>2</v>
      </c>
      <c r="V241" s="47">
        <v>2</v>
      </c>
      <c r="W241" s="47">
        <v>3</v>
      </c>
      <c r="X241" s="48">
        <v>843.7</v>
      </c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</row>
    <row r="242" spans="1:143" ht="22.5">
      <c r="A242" s="19" t="s">
        <v>733</v>
      </c>
      <c r="B242" s="127" t="s">
        <v>269</v>
      </c>
      <c r="C242" s="171" t="s">
        <v>743</v>
      </c>
      <c r="D242" s="153" t="s">
        <v>276</v>
      </c>
      <c r="E242" s="64">
        <v>684</v>
      </c>
      <c r="F242" s="47">
        <v>2609</v>
      </c>
      <c r="G242" s="47">
        <v>5560</v>
      </c>
      <c r="H242" s="65">
        <v>3843930.1</v>
      </c>
      <c r="I242" s="66">
        <v>449</v>
      </c>
      <c r="J242" s="47">
        <v>654</v>
      </c>
      <c r="K242" s="47">
        <v>1325</v>
      </c>
      <c r="L242" s="65">
        <v>916325.45</v>
      </c>
      <c r="M242" s="66">
        <v>431</v>
      </c>
      <c r="N242" s="64">
        <v>599</v>
      </c>
      <c r="O242" s="47">
        <v>1279</v>
      </c>
      <c r="P242" s="65">
        <v>885383</v>
      </c>
      <c r="Q242" s="66">
        <v>382</v>
      </c>
      <c r="R242" s="47">
        <v>544</v>
      </c>
      <c r="S242" s="47">
        <v>1148</v>
      </c>
      <c r="T242" s="65">
        <v>793317.6</v>
      </c>
      <c r="U242" s="66">
        <v>399</v>
      </c>
      <c r="V242" s="47">
        <v>812</v>
      </c>
      <c r="W242" s="47">
        <v>1808</v>
      </c>
      <c r="X242" s="48">
        <v>1248904.05</v>
      </c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</row>
    <row r="243" spans="1:143" ht="22.5">
      <c r="A243" s="19" t="s">
        <v>733</v>
      </c>
      <c r="B243" s="127" t="s">
        <v>269</v>
      </c>
      <c r="C243" s="171" t="s">
        <v>743</v>
      </c>
      <c r="D243" s="153" t="s">
        <v>277</v>
      </c>
      <c r="E243" s="64">
        <v>63</v>
      </c>
      <c r="F243" s="47">
        <v>122</v>
      </c>
      <c r="G243" s="47">
        <v>235</v>
      </c>
      <c r="H243" s="65">
        <v>162421.05</v>
      </c>
      <c r="I243" s="66">
        <v>47</v>
      </c>
      <c r="J243" s="47">
        <v>61</v>
      </c>
      <c r="K243" s="47">
        <v>117</v>
      </c>
      <c r="L243" s="65">
        <v>80860.7</v>
      </c>
      <c r="M243" s="66">
        <v>34</v>
      </c>
      <c r="N243" s="64">
        <v>51</v>
      </c>
      <c r="O243" s="47">
        <v>101</v>
      </c>
      <c r="P243" s="65">
        <v>69834.5</v>
      </c>
      <c r="Q243" s="66">
        <v>8</v>
      </c>
      <c r="R243" s="47">
        <v>8</v>
      </c>
      <c r="S243" s="47">
        <v>14</v>
      </c>
      <c r="T243" s="65">
        <v>9661.35</v>
      </c>
      <c r="U243" s="66">
        <v>2</v>
      </c>
      <c r="V243" s="47">
        <v>2</v>
      </c>
      <c r="W243" s="47">
        <v>3</v>
      </c>
      <c r="X243" s="48">
        <v>2064.5</v>
      </c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</row>
    <row r="244" spans="1:143" ht="22.5">
      <c r="A244" s="19" t="s">
        <v>733</v>
      </c>
      <c r="B244" s="127" t="s">
        <v>269</v>
      </c>
      <c r="C244" s="171" t="s">
        <v>743</v>
      </c>
      <c r="D244" s="153" t="s">
        <v>278</v>
      </c>
      <c r="E244" s="64">
        <v>4</v>
      </c>
      <c r="F244" s="47">
        <v>6</v>
      </c>
      <c r="G244" s="47">
        <v>15</v>
      </c>
      <c r="H244" s="65">
        <v>10392.3</v>
      </c>
      <c r="I244" s="66">
        <v>2</v>
      </c>
      <c r="J244" s="47">
        <v>2</v>
      </c>
      <c r="K244" s="47">
        <v>3</v>
      </c>
      <c r="L244" s="65">
        <v>2119.5</v>
      </c>
      <c r="M244" s="66">
        <v>1</v>
      </c>
      <c r="N244" s="64">
        <v>1</v>
      </c>
      <c r="O244" s="47">
        <v>3</v>
      </c>
      <c r="P244" s="65">
        <v>2020.2</v>
      </c>
      <c r="Q244" s="66"/>
      <c r="R244" s="47"/>
      <c r="S244" s="47"/>
      <c r="T244" s="65"/>
      <c r="U244" s="66">
        <v>1</v>
      </c>
      <c r="V244" s="47">
        <v>3</v>
      </c>
      <c r="W244" s="47">
        <v>9</v>
      </c>
      <c r="X244" s="48">
        <v>6252.6</v>
      </c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</row>
    <row r="245" spans="1:143" ht="22.5">
      <c r="A245" s="19" t="s">
        <v>733</v>
      </c>
      <c r="B245" s="127" t="s">
        <v>269</v>
      </c>
      <c r="C245" s="171" t="s">
        <v>743</v>
      </c>
      <c r="D245" s="153" t="s">
        <v>279</v>
      </c>
      <c r="E245" s="64">
        <v>27</v>
      </c>
      <c r="F245" s="47">
        <v>36</v>
      </c>
      <c r="G245" s="47">
        <v>87</v>
      </c>
      <c r="H245" s="65">
        <v>60979.35</v>
      </c>
      <c r="I245" s="66">
        <v>9</v>
      </c>
      <c r="J245" s="47">
        <v>10</v>
      </c>
      <c r="K245" s="47">
        <v>32</v>
      </c>
      <c r="L245" s="65">
        <v>22289.4</v>
      </c>
      <c r="M245" s="66">
        <v>10</v>
      </c>
      <c r="N245" s="64">
        <v>10</v>
      </c>
      <c r="O245" s="47">
        <v>18</v>
      </c>
      <c r="P245" s="65">
        <v>12433.35</v>
      </c>
      <c r="Q245" s="66">
        <v>4</v>
      </c>
      <c r="R245" s="47">
        <v>7</v>
      </c>
      <c r="S245" s="47">
        <v>17</v>
      </c>
      <c r="T245" s="65">
        <v>11805.8</v>
      </c>
      <c r="U245" s="66">
        <v>7</v>
      </c>
      <c r="V245" s="47">
        <v>9</v>
      </c>
      <c r="W245" s="47">
        <v>20</v>
      </c>
      <c r="X245" s="48">
        <v>14450.8</v>
      </c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</row>
    <row r="246" spans="1:143" ht="22.5">
      <c r="A246" s="19" t="s">
        <v>733</v>
      </c>
      <c r="B246" s="127" t="s">
        <v>269</v>
      </c>
      <c r="C246" s="171" t="s">
        <v>743</v>
      </c>
      <c r="D246" s="153" t="s">
        <v>280</v>
      </c>
      <c r="E246" s="64">
        <v>1</v>
      </c>
      <c r="F246" s="47">
        <v>1</v>
      </c>
      <c r="G246" s="47">
        <v>1</v>
      </c>
      <c r="H246" s="65">
        <v>615.1</v>
      </c>
      <c r="I246" s="66">
        <v>1</v>
      </c>
      <c r="J246" s="47">
        <v>1</v>
      </c>
      <c r="K246" s="47">
        <v>1</v>
      </c>
      <c r="L246" s="65">
        <v>615.1</v>
      </c>
      <c r="M246" s="66"/>
      <c r="N246" s="64"/>
      <c r="O246" s="47"/>
      <c r="P246" s="65"/>
      <c r="Q246" s="66"/>
      <c r="R246" s="47"/>
      <c r="S246" s="47"/>
      <c r="T246" s="65"/>
      <c r="U246" s="66"/>
      <c r="V246" s="47"/>
      <c r="W246" s="47"/>
      <c r="X246" s="4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</row>
    <row r="247" spans="1:143" ht="22.5">
      <c r="A247" s="19" t="s">
        <v>733</v>
      </c>
      <c r="B247" s="127" t="s">
        <v>269</v>
      </c>
      <c r="C247" s="171" t="s">
        <v>743</v>
      </c>
      <c r="D247" s="153" t="s">
        <v>271</v>
      </c>
      <c r="E247" s="64">
        <v>6</v>
      </c>
      <c r="F247" s="47">
        <v>10</v>
      </c>
      <c r="G247" s="47">
        <v>43</v>
      </c>
      <c r="H247" s="65">
        <v>27088.9</v>
      </c>
      <c r="I247" s="66"/>
      <c r="J247" s="47"/>
      <c r="K247" s="47"/>
      <c r="L247" s="65"/>
      <c r="M247" s="66">
        <v>2</v>
      </c>
      <c r="N247" s="64">
        <v>3</v>
      </c>
      <c r="O247" s="47">
        <v>24</v>
      </c>
      <c r="P247" s="65">
        <v>15090.4</v>
      </c>
      <c r="Q247" s="66">
        <v>3</v>
      </c>
      <c r="R247" s="47">
        <v>6</v>
      </c>
      <c r="S247" s="47">
        <v>17</v>
      </c>
      <c r="T247" s="65">
        <v>10785.1</v>
      </c>
      <c r="U247" s="66">
        <v>1</v>
      </c>
      <c r="V247" s="47">
        <v>1</v>
      </c>
      <c r="W247" s="47">
        <v>2</v>
      </c>
      <c r="X247" s="48">
        <v>1213.4</v>
      </c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</row>
    <row r="248" spans="1:143" ht="22.5">
      <c r="A248" s="19" t="s">
        <v>733</v>
      </c>
      <c r="B248" s="127" t="s">
        <v>269</v>
      </c>
      <c r="C248" s="171" t="s">
        <v>743</v>
      </c>
      <c r="D248" s="153" t="s">
        <v>281</v>
      </c>
      <c r="E248" s="64">
        <v>132</v>
      </c>
      <c r="F248" s="47">
        <v>273</v>
      </c>
      <c r="G248" s="47">
        <v>565</v>
      </c>
      <c r="H248" s="65">
        <v>392269.6</v>
      </c>
      <c r="I248" s="66">
        <v>25</v>
      </c>
      <c r="J248" s="47">
        <v>35</v>
      </c>
      <c r="K248" s="47">
        <v>60</v>
      </c>
      <c r="L248" s="65">
        <v>41438.5</v>
      </c>
      <c r="M248" s="66">
        <v>32</v>
      </c>
      <c r="N248" s="64">
        <v>43</v>
      </c>
      <c r="O248" s="47">
        <v>82</v>
      </c>
      <c r="P248" s="65">
        <v>57483.7</v>
      </c>
      <c r="Q248" s="66">
        <v>49</v>
      </c>
      <c r="R248" s="47">
        <v>69</v>
      </c>
      <c r="S248" s="47">
        <v>152</v>
      </c>
      <c r="T248" s="65">
        <v>105228.5</v>
      </c>
      <c r="U248" s="66">
        <v>69</v>
      </c>
      <c r="V248" s="47">
        <v>126</v>
      </c>
      <c r="W248" s="47">
        <v>271</v>
      </c>
      <c r="X248" s="48">
        <v>188118.9</v>
      </c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</row>
    <row r="249" spans="1:143" ht="22.5">
      <c r="A249" s="19" t="s">
        <v>733</v>
      </c>
      <c r="B249" s="127" t="s">
        <v>269</v>
      </c>
      <c r="C249" s="171" t="s">
        <v>743</v>
      </c>
      <c r="D249" s="148" t="s">
        <v>677</v>
      </c>
      <c r="E249" s="26">
        <v>1389</v>
      </c>
      <c r="F249" s="27">
        <f>SUM(F236:F248)</f>
        <v>5285</v>
      </c>
      <c r="G249" s="27">
        <f>SUM(G236:G248)</f>
        <v>11582</v>
      </c>
      <c r="H249" s="27">
        <f>SUM(H236:H248)</f>
        <v>7896135.949999999</v>
      </c>
      <c r="I249" s="29">
        <v>922</v>
      </c>
      <c r="J249" s="27">
        <f>SUM(J236:J248)</f>
        <v>1308</v>
      </c>
      <c r="K249" s="27">
        <f>SUM(K236:K248)</f>
        <v>2781</v>
      </c>
      <c r="L249" s="27">
        <f>SUM(L236:L248)</f>
        <v>1880423.7499999998</v>
      </c>
      <c r="M249" s="29">
        <v>897</v>
      </c>
      <c r="N249" s="27">
        <f>SUM(N236:N248)</f>
        <v>1259</v>
      </c>
      <c r="O249" s="27">
        <f>SUM(O236:O248)</f>
        <v>2765</v>
      </c>
      <c r="P249" s="27">
        <f>SUM(P236:P248)</f>
        <v>1863821.4</v>
      </c>
      <c r="Q249" s="29">
        <v>766</v>
      </c>
      <c r="R249" s="27">
        <f>SUM(R236:R248)</f>
        <v>1118</v>
      </c>
      <c r="S249" s="27">
        <f>SUM(S236:S248)</f>
        <v>2499</v>
      </c>
      <c r="T249" s="27">
        <f>SUM(T236:T248)</f>
        <v>1697681.2500000002</v>
      </c>
      <c r="U249" s="29">
        <v>802</v>
      </c>
      <c r="V249" s="27">
        <f>SUM(V236:V248)</f>
        <v>1600</v>
      </c>
      <c r="W249" s="27">
        <f>SUM(W236:W248)</f>
        <v>3537</v>
      </c>
      <c r="X249" s="27">
        <f>SUM(X236:X248)</f>
        <v>2454209.55</v>
      </c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</row>
    <row r="250" spans="1:143" ht="22.5">
      <c r="A250" s="19" t="s">
        <v>733</v>
      </c>
      <c r="B250" s="127" t="s">
        <v>282</v>
      </c>
      <c r="C250" s="127" t="s">
        <v>242</v>
      </c>
      <c r="D250" s="153" t="s">
        <v>283</v>
      </c>
      <c r="E250" s="64">
        <v>1483</v>
      </c>
      <c r="F250" s="47">
        <v>5840</v>
      </c>
      <c r="G250" s="47">
        <v>11703</v>
      </c>
      <c r="H250" s="65">
        <v>9886495.45</v>
      </c>
      <c r="I250" s="66">
        <v>774</v>
      </c>
      <c r="J250" s="47">
        <v>1112</v>
      </c>
      <c r="K250" s="47">
        <v>2138</v>
      </c>
      <c r="L250" s="65">
        <v>1806192.3</v>
      </c>
      <c r="M250" s="66">
        <v>880</v>
      </c>
      <c r="N250" s="64">
        <v>1258</v>
      </c>
      <c r="O250" s="47">
        <v>2477</v>
      </c>
      <c r="P250" s="65">
        <v>2094221.9</v>
      </c>
      <c r="Q250" s="66">
        <v>862</v>
      </c>
      <c r="R250" s="47">
        <v>1208</v>
      </c>
      <c r="S250" s="47">
        <v>2416</v>
      </c>
      <c r="T250" s="65">
        <v>2040203.2</v>
      </c>
      <c r="U250" s="66">
        <v>1062</v>
      </c>
      <c r="V250" s="47">
        <v>2264</v>
      </c>
      <c r="W250" s="47">
        <v>4673</v>
      </c>
      <c r="X250" s="48">
        <v>3945878.05</v>
      </c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</row>
    <row r="251" spans="1:143" ht="22.5">
      <c r="A251" s="19" t="s">
        <v>733</v>
      </c>
      <c r="B251" s="127" t="s">
        <v>282</v>
      </c>
      <c r="C251" s="127" t="s">
        <v>242</v>
      </c>
      <c r="D251" s="153" t="s">
        <v>284</v>
      </c>
      <c r="E251" s="64">
        <v>114</v>
      </c>
      <c r="F251" s="47">
        <v>135</v>
      </c>
      <c r="G251" s="47">
        <v>283</v>
      </c>
      <c r="H251" s="65">
        <v>239432.85</v>
      </c>
      <c r="I251" s="66">
        <v>43</v>
      </c>
      <c r="J251" s="47">
        <v>48</v>
      </c>
      <c r="K251" s="47">
        <v>80</v>
      </c>
      <c r="L251" s="65">
        <v>67703.05</v>
      </c>
      <c r="M251" s="66">
        <v>20</v>
      </c>
      <c r="N251" s="64">
        <v>20</v>
      </c>
      <c r="O251" s="47">
        <v>48</v>
      </c>
      <c r="P251" s="65">
        <v>40643.1</v>
      </c>
      <c r="Q251" s="66">
        <v>27</v>
      </c>
      <c r="R251" s="47">
        <v>30</v>
      </c>
      <c r="S251" s="47">
        <v>72</v>
      </c>
      <c r="T251" s="65">
        <v>60931.5</v>
      </c>
      <c r="U251" s="66">
        <v>28</v>
      </c>
      <c r="V251" s="47">
        <v>37</v>
      </c>
      <c r="W251" s="47">
        <v>83</v>
      </c>
      <c r="X251" s="48">
        <v>70155.2</v>
      </c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</row>
    <row r="252" spans="1:143" ht="22.5">
      <c r="A252" s="19" t="s">
        <v>733</v>
      </c>
      <c r="B252" s="127" t="s">
        <v>282</v>
      </c>
      <c r="C252" s="127" t="s">
        <v>242</v>
      </c>
      <c r="D252" s="153" t="s">
        <v>285</v>
      </c>
      <c r="E252" s="64">
        <v>16</v>
      </c>
      <c r="F252" s="47">
        <v>16</v>
      </c>
      <c r="G252" s="47">
        <v>33</v>
      </c>
      <c r="H252" s="65">
        <v>27868.5</v>
      </c>
      <c r="I252" s="66">
        <v>7</v>
      </c>
      <c r="J252" s="47">
        <v>7</v>
      </c>
      <c r="K252" s="47">
        <v>10</v>
      </c>
      <c r="L252" s="65">
        <v>8405.5</v>
      </c>
      <c r="M252" s="66">
        <v>5</v>
      </c>
      <c r="N252" s="64">
        <v>5</v>
      </c>
      <c r="O252" s="47">
        <v>10</v>
      </c>
      <c r="P252" s="65">
        <v>8446.4</v>
      </c>
      <c r="Q252" s="66">
        <v>3</v>
      </c>
      <c r="R252" s="47">
        <v>3</v>
      </c>
      <c r="S252" s="47">
        <v>10</v>
      </c>
      <c r="T252" s="65">
        <v>8486.6</v>
      </c>
      <c r="U252" s="66">
        <v>1</v>
      </c>
      <c r="V252" s="47">
        <v>1</v>
      </c>
      <c r="W252" s="47">
        <v>3</v>
      </c>
      <c r="X252" s="48">
        <v>2530</v>
      </c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</row>
    <row r="253" spans="1:143" ht="22.5">
      <c r="A253" s="19" t="s">
        <v>733</v>
      </c>
      <c r="B253" s="127" t="s">
        <v>282</v>
      </c>
      <c r="C253" s="127" t="s">
        <v>242</v>
      </c>
      <c r="D253" s="153" t="s">
        <v>286</v>
      </c>
      <c r="E253" s="64">
        <v>261</v>
      </c>
      <c r="F253" s="47">
        <v>393</v>
      </c>
      <c r="G253" s="47">
        <v>847</v>
      </c>
      <c r="H253" s="65">
        <v>715091.8</v>
      </c>
      <c r="I253" s="66">
        <v>167</v>
      </c>
      <c r="J253" s="47">
        <v>201</v>
      </c>
      <c r="K253" s="47">
        <v>428</v>
      </c>
      <c r="L253" s="65">
        <v>360951.3</v>
      </c>
      <c r="M253" s="66">
        <v>91</v>
      </c>
      <c r="N253" s="64">
        <v>107</v>
      </c>
      <c r="O253" s="47">
        <v>224</v>
      </c>
      <c r="P253" s="65">
        <v>189289.6</v>
      </c>
      <c r="Q253" s="66">
        <v>30</v>
      </c>
      <c r="R253" s="47">
        <v>33</v>
      </c>
      <c r="S253" s="47">
        <v>72</v>
      </c>
      <c r="T253" s="65">
        <v>60751.9</v>
      </c>
      <c r="U253" s="66">
        <v>35</v>
      </c>
      <c r="V253" s="47">
        <v>52</v>
      </c>
      <c r="W253" s="47">
        <v>123</v>
      </c>
      <c r="X253" s="48">
        <v>104099</v>
      </c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</row>
    <row r="254" spans="1:143" ht="12.75">
      <c r="A254" s="19" t="s">
        <v>733</v>
      </c>
      <c r="B254" s="127" t="s">
        <v>282</v>
      </c>
      <c r="C254" s="127" t="s">
        <v>242</v>
      </c>
      <c r="D254" s="148" t="s">
        <v>677</v>
      </c>
      <c r="E254" s="26">
        <v>1572</v>
      </c>
      <c r="F254" s="27">
        <f>SUM(F250:F253)</f>
        <v>6384</v>
      </c>
      <c r="G254" s="27">
        <f>SUM(G250:G253)</f>
        <v>12866</v>
      </c>
      <c r="H254" s="27">
        <f>SUM(H250:H253)</f>
        <v>10868888.6</v>
      </c>
      <c r="I254" s="29">
        <v>945</v>
      </c>
      <c r="J254" s="27">
        <f>SUM(J250:J253)</f>
        <v>1368</v>
      </c>
      <c r="K254" s="27">
        <f>SUM(K250:K253)</f>
        <v>2656</v>
      </c>
      <c r="L254" s="27">
        <f>SUM(L250:L253)</f>
        <v>2243252.15</v>
      </c>
      <c r="M254" s="29">
        <v>951</v>
      </c>
      <c r="N254" s="27">
        <f>SUM(N250:N253)</f>
        <v>1390</v>
      </c>
      <c r="O254" s="27">
        <f>SUM(O250:O253)</f>
        <v>2759</v>
      </c>
      <c r="P254" s="27">
        <f aca="true" t="shared" si="1" ref="P254:V254">SUM(P250:P253)</f>
        <v>2332601</v>
      </c>
      <c r="Q254" s="29">
        <v>901</v>
      </c>
      <c r="R254" s="27">
        <f t="shared" si="1"/>
        <v>1274</v>
      </c>
      <c r="S254" s="27">
        <f t="shared" si="1"/>
        <v>2570</v>
      </c>
      <c r="T254" s="27">
        <f t="shared" si="1"/>
        <v>2170373.2</v>
      </c>
      <c r="U254" s="29">
        <v>1093</v>
      </c>
      <c r="V254" s="27">
        <f t="shared" si="1"/>
        <v>2354</v>
      </c>
      <c r="W254" s="27">
        <f>SUM(W250:W253)</f>
        <v>4882</v>
      </c>
      <c r="X254" s="27">
        <f>SUM(X250:X253)</f>
        <v>4122662.25</v>
      </c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</row>
    <row r="255" spans="1:143" ht="22.5">
      <c r="A255" s="19" t="s">
        <v>733</v>
      </c>
      <c r="B255" s="127" t="s">
        <v>287</v>
      </c>
      <c r="C255" s="127" t="s">
        <v>744</v>
      </c>
      <c r="D255" s="153" t="s">
        <v>288</v>
      </c>
      <c r="E255" s="64">
        <v>136</v>
      </c>
      <c r="F255" s="47">
        <v>413</v>
      </c>
      <c r="G255" s="47">
        <v>946</v>
      </c>
      <c r="H255" s="65">
        <v>294388.35</v>
      </c>
      <c r="I255" s="66">
        <v>109</v>
      </c>
      <c r="J255" s="47">
        <v>155</v>
      </c>
      <c r="K255" s="47">
        <v>341</v>
      </c>
      <c r="L255" s="65">
        <v>105703.25</v>
      </c>
      <c r="M255" s="66">
        <v>95</v>
      </c>
      <c r="N255" s="64">
        <v>134</v>
      </c>
      <c r="O255" s="47">
        <v>333</v>
      </c>
      <c r="P255" s="65">
        <v>103681.45</v>
      </c>
      <c r="Q255" s="66">
        <v>78</v>
      </c>
      <c r="R255" s="47">
        <v>115</v>
      </c>
      <c r="S255" s="47">
        <v>256</v>
      </c>
      <c r="T255" s="65">
        <v>79718.45</v>
      </c>
      <c r="U255" s="66">
        <v>9</v>
      </c>
      <c r="V255" s="47">
        <v>9</v>
      </c>
      <c r="W255" s="47">
        <v>16</v>
      </c>
      <c r="X255" s="48">
        <v>5285.2</v>
      </c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</row>
    <row r="256" spans="1:143" ht="22.5">
      <c r="A256" s="19" t="s">
        <v>733</v>
      </c>
      <c r="B256" s="127" t="s">
        <v>287</v>
      </c>
      <c r="C256" s="127" t="s">
        <v>744</v>
      </c>
      <c r="D256" s="148" t="s">
        <v>677</v>
      </c>
      <c r="E256" s="26">
        <v>136</v>
      </c>
      <c r="F256" s="27">
        <v>413</v>
      </c>
      <c r="G256" s="27">
        <v>946</v>
      </c>
      <c r="H256" s="28">
        <v>294388.35</v>
      </c>
      <c r="I256" s="29">
        <v>109</v>
      </c>
      <c r="J256" s="27">
        <v>155</v>
      </c>
      <c r="K256" s="27">
        <v>341</v>
      </c>
      <c r="L256" s="28">
        <v>105703.25</v>
      </c>
      <c r="M256" s="29">
        <v>95</v>
      </c>
      <c r="N256" s="26">
        <v>134</v>
      </c>
      <c r="O256" s="27">
        <v>333</v>
      </c>
      <c r="P256" s="28">
        <v>103681.45</v>
      </c>
      <c r="Q256" s="29">
        <v>78</v>
      </c>
      <c r="R256" s="27">
        <v>115</v>
      </c>
      <c r="S256" s="27">
        <v>256</v>
      </c>
      <c r="T256" s="28">
        <v>79718.45</v>
      </c>
      <c r="U256" s="29">
        <v>9</v>
      </c>
      <c r="V256" s="27">
        <v>9</v>
      </c>
      <c r="W256" s="27">
        <v>16</v>
      </c>
      <c r="X256" s="30">
        <v>5285.2</v>
      </c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</row>
    <row r="257" spans="1:143" ht="22.5">
      <c r="A257" s="19" t="s">
        <v>733</v>
      </c>
      <c r="B257" s="127" t="s">
        <v>289</v>
      </c>
      <c r="C257" s="127" t="s">
        <v>740</v>
      </c>
      <c r="D257" s="153" t="s">
        <v>290</v>
      </c>
      <c r="E257" s="64">
        <v>68</v>
      </c>
      <c r="F257" s="47">
        <v>111</v>
      </c>
      <c r="G257" s="47">
        <v>171</v>
      </c>
      <c r="H257" s="65">
        <v>177861.8</v>
      </c>
      <c r="I257" s="66">
        <v>17</v>
      </c>
      <c r="J257" s="47">
        <v>18</v>
      </c>
      <c r="K257" s="47">
        <v>30</v>
      </c>
      <c r="L257" s="65">
        <v>31374.4</v>
      </c>
      <c r="M257" s="66">
        <v>20</v>
      </c>
      <c r="N257" s="64">
        <v>26</v>
      </c>
      <c r="O257" s="47">
        <v>44</v>
      </c>
      <c r="P257" s="65">
        <v>45735.8</v>
      </c>
      <c r="Q257" s="66">
        <v>16</v>
      </c>
      <c r="R257" s="47">
        <v>19</v>
      </c>
      <c r="S257" s="47">
        <v>32</v>
      </c>
      <c r="T257" s="65">
        <v>33248.9</v>
      </c>
      <c r="U257" s="66">
        <v>35</v>
      </c>
      <c r="V257" s="47">
        <v>48</v>
      </c>
      <c r="W257" s="47">
        <v>65</v>
      </c>
      <c r="X257" s="48">
        <v>67502.7</v>
      </c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</row>
    <row r="258" spans="1:143" ht="22.5">
      <c r="A258" s="19" t="s">
        <v>733</v>
      </c>
      <c r="B258" s="127" t="s">
        <v>289</v>
      </c>
      <c r="C258" s="127" t="s">
        <v>740</v>
      </c>
      <c r="D258" s="153" t="s">
        <v>291</v>
      </c>
      <c r="E258" s="64">
        <v>1</v>
      </c>
      <c r="F258" s="47">
        <v>1</v>
      </c>
      <c r="G258" s="47">
        <v>1</v>
      </c>
      <c r="H258" s="65">
        <v>1031.4</v>
      </c>
      <c r="I258" s="66"/>
      <c r="J258" s="47"/>
      <c r="K258" s="47"/>
      <c r="L258" s="65"/>
      <c r="M258" s="66"/>
      <c r="N258" s="64"/>
      <c r="O258" s="47"/>
      <c r="P258" s="65"/>
      <c r="Q258" s="66">
        <v>1</v>
      </c>
      <c r="R258" s="47">
        <v>1</v>
      </c>
      <c r="S258" s="47">
        <v>1</v>
      </c>
      <c r="T258" s="65">
        <v>1031.4</v>
      </c>
      <c r="U258" s="66"/>
      <c r="V258" s="47"/>
      <c r="W258" s="47"/>
      <c r="X258" s="4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</row>
    <row r="259" spans="1:143" ht="22.5">
      <c r="A259" s="19" t="s">
        <v>733</v>
      </c>
      <c r="B259" s="127" t="s">
        <v>289</v>
      </c>
      <c r="C259" s="127" t="s">
        <v>740</v>
      </c>
      <c r="D259" s="153" t="s">
        <v>292</v>
      </c>
      <c r="E259" s="64">
        <v>9</v>
      </c>
      <c r="F259" s="47">
        <v>13</v>
      </c>
      <c r="G259" s="47">
        <v>29</v>
      </c>
      <c r="H259" s="65">
        <v>29838.5</v>
      </c>
      <c r="I259" s="66">
        <v>1</v>
      </c>
      <c r="J259" s="47">
        <v>1</v>
      </c>
      <c r="K259" s="47">
        <v>2</v>
      </c>
      <c r="L259" s="65">
        <v>2110.1</v>
      </c>
      <c r="M259" s="66">
        <v>1</v>
      </c>
      <c r="N259" s="64">
        <v>1</v>
      </c>
      <c r="O259" s="47">
        <v>1</v>
      </c>
      <c r="P259" s="65">
        <v>1031.4</v>
      </c>
      <c r="Q259" s="66">
        <v>3</v>
      </c>
      <c r="R259" s="47">
        <v>4</v>
      </c>
      <c r="S259" s="47">
        <v>10</v>
      </c>
      <c r="T259" s="65">
        <v>10013.7</v>
      </c>
      <c r="U259" s="66">
        <v>4</v>
      </c>
      <c r="V259" s="47">
        <v>7</v>
      </c>
      <c r="W259" s="47">
        <v>16</v>
      </c>
      <c r="X259" s="48">
        <v>16683.3</v>
      </c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</row>
    <row r="260" spans="1:143" ht="22.5">
      <c r="A260" s="19" t="s">
        <v>733</v>
      </c>
      <c r="B260" s="127" t="s">
        <v>289</v>
      </c>
      <c r="C260" s="127" t="s">
        <v>740</v>
      </c>
      <c r="D260" s="153" t="s">
        <v>293</v>
      </c>
      <c r="E260" s="64">
        <v>2</v>
      </c>
      <c r="F260" s="47">
        <v>2</v>
      </c>
      <c r="G260" s="47">
        <v>3</v>
      </c>
      <c r="H260" s="65">
        <v>3127.9</v>
      </c>
      <c r="I260" s="66"/>
      <c r="J260" s="47"/>
      <c r="K260" s="47"/>
      <c r="L260" s="65"/>
      <c r="M260" s="66">
        <v>1</v>
      </c>
      <c r="N260" s="64">
        <v>1</v>
      </c>
      <c r="O260" s="47">
        <v>1</v>
      </c>
      <c r="P260" s="65">
        <v>1045</v>
      </c>
      <c r="Q260" s="66">
        <v>1</v>
      </c>
      <c r="R260" s="47">
        <v>1</v>
      </c>
      <c r="S260" s="47">
        <v>2</v>
      </c>
      <c r="T260" s="65">
        <v>2082.9</v>
      </c>
      <c r="U260" s="66"/>
      <c r="V260" s="47"/>
      <c r="W260" s="47"/>
      <c r="X260" s="4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</row>
    <row r="261" spans="1:143" ht="22.5">
      <c r="A261" s="19" t="s">
        <v>733</v>
      </c>
      <c r="B261" s="127" t="s">
        <v>289</v>
      </c>
      <c r="C261" s="127" t="s">
        <v>740</v>
      </c>
      <c r="D261" s="153" t="s">
        <v>294</v>
      </c>
      <c r="E261" s="64">
        <v>7</v>
      </c>
      <c r="F261" s="47">
        <v>8</v>
      </c>
      <c r="G261" s="47">
        <v>13</v>
      </c>
      <c r="H261" s="65">
        <v>13522</v>
      </c>
      <c r="I261" s="66"/>
      <c r="J261" s="47"/>
      <c r="K261" s="47"/>
      <c r="L261" s="65"/>
      <c r="M261" s="66">
        <v>1</v>
      </c>
      <c r="N261" s="64">
        <v>1</v>
      </c>
      <c r="O261" s="47">
        <v>2</v>
      </c>
      <c r="P261" s="65">
        <v>2082.8</v>
      </c>
      <c r="Q261" s="66">
        <v>1</v>
      </c>
      <c r="R261" s="47">
        <v>1</v>
      </c>
      <c r="S261" s="47">
        <v>3</v>
      </c>
      <c r="T261" s="65">
        <v>3134.2</v>
      </c>
      <c r="U261" s="66">
        <v>5</v>
      </c>
      <c r="V261" s="47">
        <v>6</v>
      </c>
      <c r="W261" s="47">
        <v>8</v>
      </c>
      <c r="X261" s="48">
        <v>8305</v>
      </c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</row>
    <row r="262" spans="1:143" ht="22.5">
      <c r="A262" s="19" t="s">
        <v>733</v>
      </c>
      <c r="B262" s="127" t="s">
        <v>289</v>
      </c>
      <c r="C262" s="127" t="s">
        <v>740</v>
      </c>
      <c r="D262" s="153" t="s">
        <v>295</v>
      </c>
      <c r="E262" s="64">
        <v>1446</v>
      </c>
      <c r="F262" s="47">
        <v>5063</v>
      </c>
      <c r="G262" s="47">
        <v>8035</v>
      </c>
      <c r="H262" s="65">
        <v>8371650.41</v>
      </c>
      <c r="I262" s="66">
        <v>470</v>
      </c>
      <c r="J262" s="47">
        <v>688</v>
      </c>
      <c r="K262" s="47">
        <v>1043</v>
      </c>
      <c r="L262" s="65">
        <v>1093251.4</v>
      </c>
      <c r="M262" s="66">
        <v>668</v>
      </c>
      <c r="N262" s="64">
        <v>999</v>
      </c>
      <c r="O262" s="47">
        <v>1570</v>
      </c>
      <c r="P262" s="65">
        <v>1636021.3</v>
      </c>
      <c r="Q262" s="66">
        <v>746</v>
      </c>
      <c r="R262" s="47">
        <v>1068</v>
      </c>
      <c r="S262" s="47">
        <v>1678</v>
      </c>
      <c r="T262" s="65">
        <v>1744227.6</v>
      </c>
      <c r="U262" s="66">
        <v>1134</v>
      </c>
      <c r="V262" s="47">
        <v>2308</v>
      </c>
      <c r="W262" s="47">
        <v>3744</v>
      </c>
      <c r="X262" s="48">
        <v>3898150.11</v>
      </c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</row>
    <row r="263" spans="1:143" ht="22.5">
      <c r="A263" s="19" t="s">
        <v>733</v>
      </c>
      <c r="B263" s="127" t="s">
        <v>289</v>
      </c>
      <c r="C263" s="127" t="s">
        <v>740</v>
      </c>
      <c r="D263" s="153" t="s">
        <v>296</v>
      </c>
      <c r="E263" s="64">
        <v>30</v>
      </c>
      <c r="F263" s="47">
        <v>45</v>
      </c>
      <c r="G263" s="47">
        <v>91</v>
      </c>
      <c r="H263" s="65">
        <v>94637.05</v>
      </c>
      <c r="I263" s="66">
        <v>3</v>
      </c>
      <c r="J263" s="47">
        <v>3</v>
      </c>
      <c r="K263" s="47">
        <v>6</v>
      </c>
      <c r="L263" s="65">
        <v>6248.4</v>
      </c>
      <c r="M263" s="66">
        <v>7</v>
      </c>
      <c r="N263" s="64">
        <v>7</v>
      </c>
      <c r="O263" s="47">
        <v>14</v>
      </c>
      <c r="P263" s="65">
        <v>14593.2</v>
      </c>
      <c r="Q263" s="66">
        <v>10</v>
      </c>
      <c r="R263" s="47">
        <v>14</v>
      </c>
      <c r="S263" s="47">
        <v>29</v>
      </c>
      <c r="T263" s="65">
        <v>30176.8</v>
      </c>
      <c r="U263" s="66">
        <v>16</v>
      </c>
      <c r="V263" s="47">
        <v>21</v>
      </c>
      <c r="W263" s="47">
        <v>42</v>
      </c>
      <c r="X263" s="48">
        <v>43618.65</v>
      </c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</row>
    <row r="264" spans="1:143" ht="22.5">
      <c r="A264" s="19" t="s">
        <v>733</v>
      </c>
      <c r="B264" s="127" t="s">
        <v>289</v>
      </c>
      <c r="C264" s="127" t="s">
        <v>740</v>
      </c>
      <c r="D264" s="153" t="s">
        <v>297</v>
      </c>
      <c r="E264" s="64">
        <v>3</v>
      </c>
      <c r="F264" s="47">
        <v>3</v>
      </c>
      <c r="G264" s="47">
        <v>6</v>
      </c>
      <c r="H264" s="65">
        <v>6246</v>
      </c>
      <c r="I264" s="66"/>
      <c r="J264" s="47"/>
      <c r="K264" s="47"/>
      <c r="L264" s="65"/>
      <c r="M264" s="66">
        <v>3</v>
      </c>
      <c r="N264" s="64">
        <v>3</v>
      </c>
      <c r="O264" s="47">
        <v>6</v>
      </c>
      <c r="P264" s="65">
        <v>6246</v>
      </c>
      <c r="Q264" s="66"/>
      <c r="R264" s="47"/>
      <c r="S264" s="47"/>
      <c r="T264" s="65"/>
      <c r="U264" s="66"/>
      <c r="V264" s="47"/>
      <c r="W264" s="47"/>
      <c r="X264" s="4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</row>
    <row r="265" spans="1:143" ht="22.5">
      <c r="A265" s="19" t="s">
        <v>733</v>
      </c>
      <c r="B265" s="127" t="s">
        <v>289</v>
      </c>
      <c r="C265" s="127" t="s">
        <v>740</v>
      </c>
      <c r="D265" s="153" t="s">
        <v>298</v>
      </c>
      <c r="E265" s="64">
        <v>3</v>
      </c>
      <c r="F265" s="47">
        <v>3</v>
      </c>
      <c r="G265" s="47">
        <v>5</v>
      </c>
      <c r="H265" s="65">
        <v>5195</v>
      </c>
      <c r="I265" s="66"/>
      <c r="J265" s="47"/>
      <c r="K265" s="47"/>
      <c r="L265" s="65"/>
      <c r="M265" s="66"/>
      <c r="N265" s="64"/>
      <c r="O265" s="47"/>
      <c r="P265" s="65"/>
      <c r="Q265" s="66">
        <v>1</v>
      </c>
      <c r="R265" s="47">
        <v>1</v>
      </c>
      <c r="S265" s="47">
        <v>1</v>
      </c>
      <c r="T265" s="65">
        <v>1031</v>
      </c>
      <c r="U265" s="66">
        <v>2</v>
      </c>
      <c r="V265" s="47">
        <v>2</v>
      </c>
      <c r="W265" s="47">
        <v>4</v>
      </c>
      <c r="X265" s="48">
        <v>4164</v>
      </c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</row>
    <row r="266" spans="1:143" ht="22.5">
      <c r="A266" s="19" t="s">
        <v>733</v>
      </c>
      <c r="B266" s="127" t="s">
        <v>289</v>
      </c>
      <c r="C266" s="127" t="s">
        <v>740</v>
      </c>
      <c r="D266" s="153" t="s">
        <v>299</v>
      </c>
      <c r="E266" s="64">
        <v>27</v>
      </c>
      <c r="F266" s="47">
        <v>40</v>
      </c>
      <c r="G266" s="47">
        <v>56</v>
      </c>
      <c r="H266" s="65">
        <v>58077.5</v>
      </c>
      <c r="I266" s="66"/>
      <c r="J266" s="47"/>
      <c r="K266" s="47"/>
      <c r="L266" s="65"/>
      <c r="M266" s="66">
        <v>10</v>
      </c>
      <c r="N266" s="64">
        <v>11</v>
      </c>
      <c r="O266" s="47">
        <v>15</v>
      </c>
      <c r="P266" s="65">
        <v>15549.95</v>
      </c>
      <c r="Q266" s="66">
        <v>6</v>
      </c>
      <c r="R266" s="47">
        <v>10</v>
      </c>
      <c r="S266" s="47">
        <v>11</v>
      </c>
      <c r="T266" s="65">
        <v>11364.8</v>
      </c>
      <c r="U266" s="66">
        <v>16</v>
      </c>
      <c r="V266" s="47">
        <v>19</v>
      </c>
      <c r="W266" s="47">
        <v>30</v>
      </c>
      <c r="X266" s="48">
        <v>31162.75</v>
      </c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</row>
    <row r="267" spans="1:143" ht="12.75">
      <c r="A267" s="19" t="s">
        <v>733</v>
      </c>
      <c r="B267" s="127" t="s">
        <v>289</v>
      </c>
      <c r="C267" s="127" t="s">
        <v>740</v>
      </c>
      <c r="D267" s="148" t="s">
        <v>677</v>
      </c>
      <c r="E267" s="26">
        <v>1466</v>
      </c>
      <c r="F267" s="27">
        <f>SUM(F257:F266)</f>
        <v>5289</v>
      </c>
      <c r="G267" s="27">
        <f>SUM(G257:G266)</f>
        <v>8410</v>
      </c>
      <c r="H267" s="27">
        <f>SUM(H257:H266)</f>
        <v>8761187.56</v>
      </c>
      <c r="I267" s="29">
        <v>485</v>
      </c>
      <c r="J267" s="27">
        <f>SUM(J257:J266)</f>
        <v>710</v>
      </c>
      <c r="K267" s="27">
        <f>SUM(K257:K266)</f>
        <v>1081</v>
      </c>
      <c r="L267" s="27">
        <f>SUM(L257:L266)</f>
        <v>1132984.2999999998</v>
      </c>
      <c r="M267" s="29">
        <v>697</v>
      </c>
      <c r="N267" s="27">
        <f>SUM(N257:N266)</f>
        <v>1049</v>
      </c>
      <c r="O267" s="27">
        <f>SUM(O257:O266)</f>
        <v>1653</v>
      </c>
      <c r="P267" s="27">
        <f>SUM(P257:P266)</f>
        <v>1722305.45</v>
      </c>
      <c r="Q267" s="29">
        <v>778</v>
      </c>
      <c r="R267" s="27">
        <f>SUM(R257:R266)</f>
        <v>1119</v>
      </c>
      <c r="S267" s="27">
        <f>SUM(S257:S266)</f>
        <v>1767</v>
      </c>
      <c r="T267" s="27">
        <f>SUM(T257:T266)</f>
        <v>1836311.3000000003</v>
      </c>
      <c r="U267" s="29">
        <v>1175</v>
      </c>
      <c r="V267" s="27">
        <f>SUM(V257:V266)</f>
        <v>2411</v>
      </c>
      <c r="W267" s="27">
        <f>SUM(W257:W266)</f>
        <v>3909</v>
      </c>
      <c r="X267" s="27">
        <f>SUM(X257:X266)</f>
        <v>4069586.51</v>
      </c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</row>
    <row r="268" spans="1:143" ht="13.5" thickBot="1">
      <c r="A268" s="206" t="s">
        <v>736</v>
      </c>
      <c r="B268" s="207"/>
      <c r="C268" s="207"/>
      <c r="D268" s="208"/>
      <c r="E268" s="31">
        <v>9645</v>
      </c>
      <c r="F268" s="85">
        <f>F267+F256+F254+F249+F235+F220+F214+F209</f>
        <v>63843</v>
      </c>
      <c r="G268" s="85">
        <f>G267+G256+G254+G249+G235+G220+G214+G209</f>
        <v>120710</v>
      </c>
      <c r="H268" s="85">
        <f>H267+H256+H254+H249+H235+H220+H214+H209</f>
        <v>94208524.85000001</v>
      </c>
      <c r="I268" s="34">
        <v>6403</v>
      </c>
      <c r="J268" s="85">
        <f>J267+J256+J254+J249+J235+J220+J214+J209</f>
        <v>13066</v>
      </c>
      <c r="K268" s="85">
        <f>K267+K256+K254+K249+K235+K220+K214+K209</f>
        <v>24143</v>
      </c>
      <c r="L268" s="85">
        <f>L267+L256+L254+L249+L235+L220+L214+L209</f>
        <v>18431342.599999998</v>
      </c>
      <c r="M268" s="34">
        <v>6681</v>
      </c>
      <c r="N268" s="85">
        <f>N267+N256+N254+N249+N235+N220+N214+N209</f>
        <v>14105</v>
      </c>
      <c r="O268" s="85">
        <f>O267+O256+O254+O249+O235+O220+O214+O209</f>
        <v>26631</v>
      </c>
      <c r="P268" s="85">
        <f>P267+P256+P254+P249+P235+P220+P214+P209</f>
        <v>20551139.4</v>
      </c>
      <c r="Q268" s="34">
        <v>6337</v>
      </c>
      <c r="R268" s="85">
        <f>R267+R256+R254+R249+R235+R220+R214+R209</f>
        <v>13144</v>
      </c>
      <c r="S268" s="85">
        <f>S267+S256+S254+S249+S235+S220+S214+S209</f>
        <v>25094</v>
      </c>
      <c r="T268" s="85">
        <f>T267+T256+T254+T249+T235+T220+T214+T209</f>
        <v>19551965.55</v>
      </c>
      <c r="U268" s="34">
        <v>7538</v>
      </c>
      <c r="V268" s="85">
        <f>V267+V256+V254+V249+V235+V220+V214+V209</f>
        <v>23546</v>
      </c>
      <c r="W268" s="85">
        <f>W267+W256+W254+W249+W235+W220+W214+W209</f>
        <v>44842</v>
      </c>
      <c r="X268" s="85">
        <f>X267+X256+X254+X249+X235+X220+X214+X209</f>
        <v>35674077.300000004</v>
      </c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</row>
    <row r="269" spans="1:143" ht="22.5">
      <c r="A269" s="158" t="s">
        <v>300</v>
      </c>
      <c r="B269" s="175" t="s">
        <v>301</v>
      </c>
      <c r="C269" s="175" t="s">
        <v>302</v>
      </c>
      <c r="D269" s="162" t="s">
        <v>303</v>
      </c>
      <c r="E269" s="73">
        <v>196</v>
      </c>
      <c r="F269" s="74">
        <v>703</v>
      </c>
      <c r="G269" s="74">
        <v>1779</v>
      </c>
      <c r="H269" s="75">
        <v>545385.6</v>
      </c>
      <c r="I269" s="76">
        <v>99</v>
      </c>
      <c r="J269" s="74">
        <v>156</v>
      </c>
      <c r="K269" s="74">
        <v>355</v>
      </c>
      <c r="L269" s="75">
        <v>110360</v>
      </c>
      <c r="M269" s="76">
        <v>106</v>
      </c>
      <c r="N269" s="73">
        <v>162</v>
      </c>
      <c r="O269" s="74">
        <v>435</v>
      </c>
      <c r="P269" s="75">
        <v>135598.2</v>
      </c>
      <c r="Q269" s="76">
        <v>92</v>
      </c>
      <c r="R269" s="74">
        <v>153</v>
      </c>
      <c r="S269" s="74">
        <v>386</v>
      </c>
      <c r="T269" s="75">
        <v>119789.8</v>
      </c>
      <c r="U269" s="76">
        <v>127</v>
      </c>
      <c r="V269" s="74">
        <v>232</v>
      </c>
      <c r="W269" s="74">
        <v>603</v>
      </c>
      <c r="X269" s="77">
        <v>179637.6</v>
      </c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</row>
    <row r="270" spans="1:143" ht="12.75">
      <c r="A270" s="159" t="s">
        <v>300</v>
      </c>
      <c r="B270" s="174" t="s">
        <v>301</v>
      </c>
      <c r="C270" s="174" t="s">
        <v>302</v>
      </c>
      <c r="D270" s="148" t="s">
        <v>677</v>
      </c>
      <c r="E270" s="26">
        <v>196</v>
      </c>
      <c r="F270" s="27">
        <v>703</v>
      </c>
      <c r="G270" s="27">
        <v>1779</v>
      </c>
      <c r="H270" s="28">
        <v>545385.6</v>
      </c>
      <c r="I270" s="29">
        <v>99</v>
      </c>
      <c r="J270" s="27">
        <v>156</v>
      </c>
      <c r="K270" s="27">
        <v>355</v>
      </c>
      <c r="L270" s="28">
        <v>110360</v>
      </c>
      <c r="M270" s="29">
        <v>106</v>
      </c>
      <c r="N270" s="26">
        <v>162</v>
      </c>
      <c r="O270" s="27">
        <v>435</v>
      </c>
      <c r="P270" s="28">
        <v>135598.2</v>
      </c>
      <c r="Q270" s="29">
        <v>92</v>
      </c>
      <c r="R270" s="27">
        <v>153</v>
      </c>
      <c r="S270" s="27">
        <v>386</v>
      </c>
      <c r="T270" s="28">
        <v>119789.8</v>
      </c>
      <c r="U270" s="29">
        <v>127</v>
      </c>
      <c r="V270" s="27">
        <v>232</v>
      </c>
      <c r="W270" s="27">
        <v>603</v>
      </c>
      <c r="X270" s="30">
        <v>179637.6</v>
      </c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</row>
    <row r="271" spans="1:143" ht="12.75">
      <c r="A271" s="159" t="s">
        <v>300</v>
      </c>
      <c r="B271" s="176" t="s">
        <v>304</v>
      </c>
      <c r="C271" s="169" t="s">
        <v>305</v>
      </c>
      <c r="D271" s="156" t="s">
        <v>306</v>
      </c>
      <c r="E271" s="54">
        <v>19</v>
      </c>
      <c r="F271" s="55">
        <v>94</v>
      </c>
      <c r="G271" s="55">
        <v>590</v>
      </c>
      <c r="H271" s="56">
        <v>142819.6</v>
      </c>
      <c r="I271" s="57">
        <v>15</v>
      </c>
      <c r="J271" s="55">
        <v>25</v>
      </c>
      <c r="K271" s="55">
        <v>118</v>
      </c>
      <c r="L271" s="56">
        <v>28484.2</v>
      </c>
      <c r="M271" s="57">
        <v>14</v>
      </c>
      <c r="N271" s="54">
        <v>23</v>
      </c>
      <c r="O271" s="55">
        <v>128</v>
      </c>
      <c r="P271" s="56">
        <v>30953</v>
      </c>
      <c r="Q271" s="57">
        <v>16</v>
      </c>
      <c r="R271" s="55">
        <v>27</v>
      </c>
      <c r="S271" s="55">
        <v>187</v>
      </c>
      <c r="T271" s="56">
        <v>45309.7</v>
      </c>
      <c r="U271" s="57">
        <v>10</v>
      </c>
      <c r="V271" s="55">
        <v>19</v>
      </c>
      <c r="W271" s="55">
        <v>157</v>
      </c>
      <c r="X271" s="58">
        <v>38072.7</v>
      </c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</row>
    <row r="272" spans="1:143" ht="12.75">
      <c r="A272" s="159" t="s">
        <v>300</v>
      </c>
      <c r="B272" s="174" t="s">
        <v>304</v>
      </c>
      <c r="C272" s="172" t="s">
        <v>305</v>
      </c>
      <c r="D272" s="148" t="s">
        <v>677</v>
      </c>
      <c r="E272" s="26">
        <v>19</v>
      </c>
      <c r="F272" s="27">
        <v>94</v>
      </c>
      <c r="G272" s="27">
        <v>590</v>
      </c>
      <c r="H272" s="28">
        <v>142819.6</v>
      </c>
      <c r="I272" s="29">
        <v>15</v>
      </c>
      <c r="J272" s="27">
        <v>25</v>
      </c>
      <c r="K272" s="27">
        <v>118</v>
      </c>
      <c r="L272" s="28">
        <v>28484.2</v>
      </c>
      <c r="M272" s="29">
        <v>14</v>
      </c>
      <c r="N272" s="26">
        <v>23</v>
      </c>
      <c r="O272" s="27">
        <v>128</v>
      </c>
      <c r="P272" s="28">
        <v>30953</v>
      </c>
      <c r="Q272" s="29">
        <v>16</v>
      </c>
      <c r="R272" s="27">
        <v>27</v>
      </c>
      <c r="S272" s="27">
        <v>187</v>
      </c>
      <c r="T272" s="28">
        <v>45309.7</v>
      </c>
      <c r="U272" s="29">
        <v>10</v>
      </c>
      <c r="V272" s="27">
        <v>19</v>
      </c>
      <c r="W272" s="27">
        <v>157</v>
      </c>
      <c r="X272" s="30">
        <v>38072.7</v>
      </c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</row>
    <row r="273" spans="1:143" ht="22.5">
      <c r="A273" s="159" t="s">
        <v>300</v>
      </c>
      <c r="B273" s="174" t="s">
        <v>307</v>
      </c>
      <c r="C273" s="172" t="s">
        <v>755</v>
      </c>
      <c r="D273" s="156" t="s">
        <v>308</v>
      </c>
      <c r="E273" s="54">
        <v>175</v>
      </c>
      <c r="F273" s="55">
        <v>639</v>
      </c>
      <c r="G273" s="55">
        <v>939</v>
      </c>
      <c r="H273" s="56">
        <v>66161.7</v>
      </c>
      <c r="I273" s="57">
        <v>93</v>
      </c>
      <c r="J273" s="55">
        <v>146</v>
      </c>
      <c r="K273" s="55">
        <v>220</v>
      </c>
      <c r="L273" s="56">
        <v>15654.35</v>
      </c>
      <c r="M273" s="57">
        <v>91</v>
      </c>
      <c r="N273" s="54">
        <v>143</v>
      </c>
      <c r="O273" s="55">
        <v>201</v>
      </c>
      <c r="P273" s="56">
        <v>14121.65</v>
      </c>
      <c r="Q273" s="57">
        <v>94</v>
      </c>
      <c r="R273" s="55">
        <v>145</v>
      </c>
      <c r="S273" s="55">
        <v>212</v>
      </c>
      <c r="T273" s="56">
        <v>14900.85</v>
      </c>
      <c r="U273" s="57">
        <v>112</v>
      </c>
      <c r="V273" s="55">
        <v>205</v>
      </c>
      <c r="W273" s="55">
        <v>306</v>
      </c>
      <c r="X273" s="58">
        <v>21484.85</v>
      </c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</row>
    <row r="274" spans="1:143" ht="22.5">
      <c r="A274" s="159" t="s">
        <v>300</v>
      </c>
      <c r="B274" s="174" t="s">
        <v>307</v>
      </c>
      <c r="C274" s="172" t="s">
        <v>755</v>
      </c>
      <c r="D274" s="156" t="s">
        <v>309</v>
      </c>
      <c r="E274" s="54">
        <v>2</v>
      </c>
      <c r="F274" s="55">
        <v>4</v>
      </c>
      <c r="G274" s="55">
        <v>7</v>
      </c>
      <c r="H274" s="56">
        <v>511.5</v>
      </c>
      <c r="I274" s="57"/>
      <c r="J274" s="55"/>
      <c r="K274" s="55"/>
      <c r="L274" s="56"/>
      <c r="M274" s="57"/>
      <c r="N274" s="54"/>
      <c r="O274" s="55"/>
      <c r="P274" s="56"/>
      <c r="Q274" s="57">
        <v>1</v>
      </c>
      <c r="R274" s="55">
        <v>1</v>
      </c>
      <c r="S274" s="55">
        <v>1</v>
      </c>
      <c r="T274" s="56">
        <v>64.5</v>
      </c>
      <c r="U274" s="57">
        <v>1</v>
      </c>
      <c r="V274" s="55">
        <v>3</v>
      </c>
      <c r="W274" s="55">
        <v>6</v>
      </c>
      <c r="X274" s="58">
        <v>447</v>
      </c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</row>
    <row r="275" spans="1:143" ht="22.5">
      <c r="A275" s="159" t="s">
        <v>300</v>
      </c>
      <c r="B275" s="174" t="s">
        <v>307</v>
      </c>
      <c r="C275" s="172" t="s">
        <v>755</v>
      </c>
      <c r="D275" s="156" t="s">
        <v>310</v>
      </c>
      <c r="E275" s="54">
        <v>2</v>
      </c>
      <c r="F275" s="55">
        <v>2</v>
      </c>
      <c r="G275" s="55">
        <v>2</v>
      </c>
      <c r="H275" s="56">
        <v>129.4</v>
      </c>
      <c r="I275" s="57"/>
      <c r="J275" s="55"/>
      <c r="K275" s="55"/>
      <c r="L275" s="56"/>
      <c r="M275" s="57">
        <v>2</v>
      </c>
      <c r="N275" s="54">
        <v>2</v>
      </c>
      <c r="O275" s="55">
        <v>2</v>
      </c>
      <c r="P275" s="56">
        <v>129.4</v>
      </c>
      <c r="Q275" s="57"/>
      <c r="R275" s="55"/>
      <c r="S275" s="55"/>
      <c r="T275" s="56"/>
      <c r="U275" s="57"/>
      <c r="V275" s="55"/>
      <c r="W275" s="55"/>
      <c r="X275" s="5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</row>
    <row r="276" spans="1:143" ht="12.75">
      <c r="A276" s="159" t="s">
        <v>300</v>
      </c>
      <c r="B276" s="174" t="s">
        <v>307</v>
      </c>
      <c r="C276" s="172" t="s">
        <v>755</v>
      </c>
      <c r="D276" s="148" t="s">
        <v>677</v>
      </c>
      <c r="E276" s="26">
        <v>176</v>
      </c>
      <c r="F276" s="27">
        <f>SUM(F273:F275)</f>
        <v>645</v>
      </c>
      <c r="G276" s="27">
        <f>SUM(G273:G275)</f>
        <v>948</v>
      </c>
      <c r="H276" s="27">
        <f>SUM(H273:H275)</f>
        <v>66802.59999999999</v>
      </c>
      <c r="I276" s="29">
        <v>93</v>
      </c>
      <c r="J276" s="27">
        <f>SUM(J273:J275)</f>
        <v>146</v>
      </c>
      <c r="K276" s="27">
        <f>SUM(K273:K275)</f>
        <v>220</v>
      </c>
      <c r="L276" s="27">
        <f>SUM(L273:L275)</f>
        <v>15654.35</v>
      </c>
      <c r="M276" s="29">
        <v>92</v>
      </c>
      <c r="N276" s="27">
        <f>SUM(N273:N275)</f>
        <v>145</v>
      </c>
      <c r="O276" s="27">
        <f>SUM(O273:O275)</f>
        <v>203</v>
      </c>
      <c r="P276" s="27">
        <f>SUM(P273:P275)</f>
        <v>14251.05</v>
      </c>
      <c r="Q276" s="29">
        <v>95</v>
      </c>
      <c r="R276" s="27">
        <f>SUM(R273:R275)</f>
        <v>146</v>
      </c>
      <c r="S276" s="27">
        <f>SUM(S273:S275)</f>
        <v>213</v>
      </c>
      <c r="T276" s="27">
        <f>SUM(T273:T275)</f>
        <v>14965.35</v>
      </c>
      <c r="U276" s="29">
        <v>113</v>
      </c>
      <c r="V276" s="27">
        <f>SUM(V273:V275)</f>
        <v>208</v>
      </c>
      <c r="W276" s="27">
        <f>SUM(W273:W275)</f>
        <v>312</v>
      </c>
      <c r="X276" s="27">
        <f>SUM(X273:X275)</f>
        <v>21931.85</v>
      </c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</row>
    <row r="277" spans="1:143" ht="22.5">
      <c r="A277" s="159" t="s">
        <v>300</v>
      </c>
      <c r="B277" s="174" t="s">
        <v>311</v>
      </c>
      <c r="C277" s="187" t="s">
        <v>721</v>
      </c>
      <c r="D277" s="156" t="s">
        <v>312</v>
      </c>
      <c r="E277" s="54">
        <v>1</v>
      </c>
      <c r="F277" s="55">
        <v>2</v>
      </c>
      <c r="G277" s="55">
        <v>4</v>
      </c>
      <c r="H277" s="56">
        <v>1482.2</v>
      </c>
      <c r="I277" s="57"/>
      <c r="J277" s="55"/>
      <c r="K277" s="55"/>
      <c r="L277" s="56"/>
      <c r="M277" s="57">
        <v>1</v>
      </c>
      <c r="N277" s="54">
        <v>1</v>
      </c>
      <c r="O277" s="55">
        <v>2</v>
      </c>
      <c r="P277" s="56">
        <v>741.6</v>
      </c>
      <c r="Q277" s="57"/>
      <c r="R277" s="55"/>
      <c r="S277" s="55"/>
      <c r="T277" s="56"/>
      <c r="U277" s="57">
        <v>1</v>
      </c>
      <c r="V277" s="55">
        <v>1</v>
      </c>
      <c r="W277" s="55">
        <v>2</v>
      </c>
      <c r="X277" s="58">
        <v>740.6</v>
      </c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</row>
    <row r="278" spans="1:143" ht="12.75">
      <c r="A278" s="159" t="s">
        <v>300</v>
      </c>
      <c r="B278" s="174" t="s">
        <v>311</v>
      </c>
      <c r="C278" s="187" t="s">
        <v>721</v>
      </c>
      <c r="D278" s="148" t="s">
        <v>677</v>
      </c>
      <c r="E278" s="26">
        <v>1</v>
      </c>
      <c r="F278" s="27">
        <v>2</v>
      </c>
      <c r="G278" s="27">
        <v>4</v>
      </c>
      <c r="H278" s="28">
        <v>1482.2</v>
      </c>
      <c r="I278" s="29"/>
      <c r="J278" s="27"/>
      <c r="K278" s="27"/>
      <c r="L278" s="28"/>
      <c r="M278" s="29">
        <v>1</v>
      </c>
      <c r="N278" s="26">
        <v>1</v>
      </c>
      <c r="O278" s="27">
        <v>2</v>
      </c>
      <c r="P278" s="28">
        <v>741.6</v>
      </c>
      <c r="Q278" s="29"/>
      <c r="R278" s="27"/>
      <c r="S278" s="27"/>
      <c r="T278" s="28"/>
      <c r="U278" s="29">
        <v>1</v>
      </c>
      <c r="V278" s="27">
        <v>1</v>
      </c>
      <c r="W278" s="27">
        <v>2</v>
      </c>
      <c r="X278" s="30">
        <v>740.6</v>
      </c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</row>
    <row r="279" spans="1:143" ht="22.5">
      <c r="A279" s="159" t="s">
        <v>300</v>
      </c>
      <c r="B279" s="174" t="s">
        <v>221</v>
      </c>
      <c r="C279" s="172" t="s">
        <v>720</v>
      </c>
      <c r="D279" s="156" t="s">
        <v>222</v>
      </c>
      <c r="E279" s="54">
        <v>1</v>
      </c>
      <c r="F279" s="55">
        <v>1</v>
      </c>
      <c r="G279" s="55">
        <v>1</v>
      </c>
      <c r="H279" s="56">
        <v>42.9</v>
      </c>
      <c r="I279" s="57"/>
      <c r="J279" s="55"/>
      <c r="K279" s="55"/>
      <c r="L279" s="56"/>
      <c r="M279" s="57">
        <v>1</v>
      </c>
      <c r="N279" s="54">
        <v>1</v>
      </c>
      <c r="O279" s="55">
        <v>1</v>
      </c>
      <c r="P279" s="56">
        <v>42.9</v>
      </c>
      <c r="Q279" s="57"/>
      <c r="R279" s="55"/>
      <c r="S279" s="55"/>
      <c r="T279" s="56"/>
      <c r="U279" s="57"/>
      <c r="V279" s="55"/>
      <c r="W279" s="55"/>
      <c r="X279" s="5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</row>
    <row r="280" spans="1:143" ht="22.5">
      <c r="A280" s="159" t="s">
        <v>300</v>
      </c>
      <c r="B280" s="174" t="s">
        <v>221</v>
      </c>
      <c r="C280" s="187" t="s">
        <v>720</v>
      </c>
      <c r="D280" s="156" t="s">
        <v>225</v>
      </c>
      <c r="E280" s="54">
        <v>2</v>
      </c>
      <c r="F280" s="55">
        <v>2</v>
      </c>
      <c r="G280" s="55">
        <v>2</v>
      </c>
      <c r="H280" s="56">
        <v>86</v>
      </c>
      <c r="I280" s="57"/>
      <c r="J280" s="55"/>
      <c r="K280" s="55"/>
      <c r="L280" s="56"/>
      <c r="M280" s="57"/>
      <c r="N280" s="54"/>
      <c r="O280" s="55"/>
      <c r="P280" s="56"/>
      <c r="Q280" s="57">
        <v>1</v>
      </c>
      <c r="R280" s="55">
        <v>1</v>
      </c>
      <c r="S280" s="55">
        <v>1</v>
      </c>
      <c r="T280" s="56">
        <v>43</v>
      </c>
      <c r="U280" s="57">
        <v>1</v>
      </c>
      <c r="V280" s="55">
        <v>1</v>
      </c>
      <c r="W280" s="55">
        <v>1</v>
      </c>
      <c r="X280" s="58">
        <v>43</v>
      </c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</row>
    <row r="281" spans="1:143" ht="12.75">
      <c r="A281" s="159" t="s">
        <v>300</v>
      </c>
      <c r="B281" s="174" t="s">
        <v>221</v>
      </c>
      <c r="C281" s="172" t="s">
        <v>720</v>
      </c>
      <c r="D281" s="148" t="s">
        <v>677</v>
      </c>
      <c r="E281" s="26">
        <v>3</v>
      </c>
      <c r="F281" s="27">
        <v>3</v>
      </c>
      <c r="G281" s="27">
        <v>3</v>
      </c>
      <c r="H281" s="28">
        <v>128.9</v>
      </c>
      <c r="I281" s="29"/>
      <c r="J281" s="27"/>
      <c r="K281" s="27"/>
      <c r="L281" s="28"/>
      <c r="M281" s="29">
        <v>1</v>
      </c>
      <c r="N281" s="26">
        <v>1</v>
      </c>
      <c r="O281" s="27">
        <v>1</v>
      </c>
      <c r="P281" s="28">
        <v>42.9</v>
      </c>
      <c r="Q281" s="29">
        <v>1</v>
      </c>
      <c r="R281" s="27">
        <v>1</v>
      </c>
      <c r="S281" s="27">
        <v>1</v>
      </c>
      <c r="T281" s="28">
        <v>43</v>
      </c>
      <c r="U281" s="29">
        <v>1</v>
      </c>
      <c r="V281" s="27">
        <v>1</v>
      </c>
      <c r="W281" s="27">
        <v>1</v>
      </c>
      <c r="X281" s="30">
        <v>43</v>
      </c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</row>
    <row r="282" spans="1:143" ht="22.5">
      <c r="A282" s="159" t="s">
        <v>300</v>
      </c>
      <c r="B282" s="174" t="s">
        <v>313</v>
      </c>
      <c r="C282" s="172" t="s">
        <v>314</v>
      </c>
      <c r="D282" s="156" t="s">
        <v>315</v>
      </c>
      <c r="E282" s="54">
        <v>1</v>
      </c>
      <c r="F282" s="55">
        <v>2</v>
      </c>
      <c r="G282" s="55">
        <v>5</v>
      </c>
      <c r="H282" s="56">
        <v>1346</v>
      </c>
      <c r="I282" s="57">
        <v>1</v>
      </c>
      <c r="J282" s="55">
        <v>2</v>
      </c>
      <c r="K282" s="55">
        <v>5</v>
      </c>
      <c r="L282" s="56">
        <v>1346</v>
      </c>
      <c r="M282" s="57"/>
      <c r="N282" s="54"/>
      <c r="O282" s="55"/>
      <c r="P282" s="56"/>
      <c r="Q282" s="57"/>
      <c r="R282" s="55"/>
      <c r="S282" s="55"/>
      <c r="T282" s="56"/>
      <c r="U282" s="57"/>
      <c r="V282" s="55"/>
      <c r="W282" s="55"/>
      <c r="X282" s="5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</row>
    <row r="283" spans="1:143" ht="22.5">
      <c r="A283" s="159" t="s">
        <v>300</v>
      </c>
      <c r="B283" s="174" t="s">
        <v>313</v>
      </c>
      <c r="C283" s="172" t="s">
        <v>314</v>
      </c>
      <c r="D283" s="156" t="s">
        <v>316</v>
      </c>
      <c r="E283" s="54">
        <v>1</v>
      </c>
      <c r="F283" s="55">
        <v>1</v>
      </c>
      <c r="G283" s="55">
        <v>4</v>
      </c>
      <c r="H283" s="56">
        <v>368.4</v>
      </c>
      <c r="I283" s="57"/>
      <c r="J283" s="55"/>
      <c r="K283" s="55"/>
      <c r="L283" s="56"/>
      <c r="M283" s="57">
        <v>1</v>
      </c>
      <c r="N283" s="54">
        <v>1</v>
      </c>
      <c r="O283" s="55">
        <v>4</v>
      </c>
      <c r="P283" s="56">
        <v>368.4</v>
      </c>
      <c r="Q283" s="57"/>
      <c r="R283" s="55"/>
      <c r="S283" s="55"/>
      <c r="T283" s="56"/>
      <c r="U283" s="57"/>
      <c r="V283" s="55"/>
      <c r="W283" s="55"/>
      <c r="X283" s="5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</row>
    <row r="284" spans="1:143" ht="12.75">
      <c r="A284" s="159" t="s">
        <v>300</v>
      </c>
      <c r="B284" s="174" t="s">
        <v>313</v>
      </c>
      <c r="C284" s="172" t="s">
        <v>314</v>
      </c>
      <c r="D284" s="148" t="s">
        <v>677</v>
      </c>
      <c r="E284" s="26">
        <v>2</v>
      </c>
      <c r="F284" s="27">
        <v>3</v>
      </c>
      <c r="G284" s="27">
        <v>9</v>
      </c>
      <c r="H284" s="28">
        <v>1714.4</v>
      </c>
      <c r="I284" s="29">
        <v>1</v>
      </c>
      <c r="J284" s="27">
        <v>2</v>
      </c>
      <c r="K284" s="27">
        <v>5</v>
      </c>
      <c r="L284" s="28">
        <v>1346</v>
      </c>
      <c r="M284" s="29">
        <v>1</v>
      </c>
      <c r="N284" s="26">
        <v>1</v>
      </c>
      <c r="O284" s="27">
        <v>4</v>
      </c>
      <c r="P284" s="28">
        <v>368.4</v>
      </c>
      <c r="Q284" s="29"/>
      <c r="R284" s="27"/>
      <c r="S284" s="27"/>
      <c r="T284" s="28"/>
      <c r="U284" s="29"/>
      <c r="V284" s="27"/>
      <c r="W284" s="27"/>
      <c r="X284" s="30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</row>
    <row r="285" spans="1:143" ht="12.75">
      <c r="A285" s="159" t="s">
        <v>300</v>
      </c>
      <c r="B285" s="174" t="s">
        <v>317</v>
      </c>
      <c r="C285" s="172" t="s">
        <v>318</v>
      </c>
      <c r="D285" s="156" t="s">
        <v>319</v>
      </c>
      <c r="E285" s="54">
        <v>1</v>
      </c>
      <c r="F285" s="55">
        <v>1</v>
      </c>
      <c r="G285" s="55">
        <v>2</v>
      </c>
      <c r="H285" s="56">
        <v>3692.8</v>
      </c>
      <c r="I285" s="57"/>
      <c r="J285" s="55"/>
      <c r="K285" s="55"/>
      <c r="L285" s="56"/>
      <c r="M285" s="57"/>
      <c r="N285" s="54"/>
      <c r="O285" s="55"/>
      <c r="P285" s="56"/>
      <c r="Q285" s="57">
        <v>1</v>
      </c>
      <c r="R285" s="55">
        <v>1</v>
      </c>
      <c r="S285" s="55">
        <v>2</v>
      </c>
      <c r="T285" s="56">
        <v>3692.8</v>
      </c>
      <c r="U285" s="57"/>
      <c r="V285" s="55"/>
      <c r="W285" s="55"/>
      <c r="X285" s="5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</row>
    <row r="286" spans="1:143" ht="12.75">
      <c r="A286" s="159" t="s">
        <v>300</v>
      </c>
      <c r="B286" s="174" t="s">
        <v>317</v>
      </c>
      <c r="C286" s="172" t="s">
        <v>318</v>
      </c>
      <c r="D286" s="148" t="s">
        <v>677</v>
      </c>
      <c r="E286" s="26">
        <v>1</v>
      </c>
      <c r="F286" s="27">
        <v>1</v>
      </c>
      <c r="G286" s="27">
        <v>2</v>
      </c>
      <c r="H286" s="28">
        <v>3692.8</v>
      </c>
      <c r="I286" s="29"/>
      <c r="J286" s="27"/>
      <c r="K286" s="27"/>
      <c r="L286" s="28"/>
      <c r="M286" s="29"/>
      <c r="N286" s="26"/>
      <c r="O286" s="27"/>
      <c r="P286" s="28"/>
      <c r="Q286" s="29">
        <v>1</v>
      </c>
      <c r="R286" s="27">
        <v>1</v>
      </c>
      <c r="S286" s="27">
        <v>2</v>
      </c>
      <c r="T286" s="28">
        <v>3692.8</v>
      </c>
      <c r="U286" s="29"/>
      <c r="V286" s="27"/>
      <c r="W286" s="27"/>
      <c r="X286" s="30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</row>
    <row r="287" spans="1:143" ht="13.5" thickBot="1">
      <c r="A287" s="216" t="s">
        <v>703</v>
      </c>
      <c r="B287" s="216"/>
      <c r="C287" s="216"/>
      <c r="D287" s="216"/>
      <c r="E287" s="49">
        <v>270</v>
      </c>
      <c r="F287" s="50">
        <f>F286+F284+F281+F278+F276+F272+F270</f>
        <v>1451</v>
      </c>
      <c r="G287" s="50">
        <f>G286+G284+G281+G278+G276+G272+G270</f>
        <v>3335</v>
      </c>
      <c r="H287" s="50">
        <f>H286+H284+H281+H278+H276+H272+H270</f>
        <v>762026.1</v>
      </c>
      <c r="I287" s="52">
        <v>154</v>
      </c>
      <c r="J287" s="50">
        <f>J286+J284+J281+J278+J276+J272+J270</f>
        <v>329</v>
      </c>
      <c r="K287" s="50">
        <f>K286+K284+K281+K278+K276+K272+K270</f>
        <v>698</v>
      </c>
      <c r="L287" s="50">
        <f>L286+L284+L281+L278+L276+L272+L270</f>
        <v>155844.55</v>
      </c>
      <c r="M287" s="52">
        <v>159</v>
      </c>
      <c r="N287" s="50">
        <f>N286+N284+N281+N278+N276+N272+N270</f>
        <v>333</v>
      </c>
      <c r="O287" s="50">
        <f>O286+O284+O281+O278+O276+O272+O270</f>
        <v>773</v>
      </c>
      <c r="P287" s="50">
        <f>P286+P284+P281+P278+P276+P272+P270</f>
        <v>181955.15000000002</v>
      </c>
      <c r="Q287" s="52">
        <v>153</v>
      </c>
      <c r="R287" s="50">
        <f>R286+R284+R281+R278+R276+R272+R270</f>
        <v>328</v>
      </c>
      <c r="S287" s="50">
        <f>S286+S284+S281+S278+S276+S272+S270</f>
        <v>789</v>
      </c>
      <c r="T287" s="50">
        <f>T286+T284+T281+T278+T276+T272+T270</f>
        <v>183800.65</v>
      </c>
      <c r="U287" s="52">
        <v>177</v>
      </c>
      <c r="V287" s="50">
        <f>V286+V284+V281+V278+V276+V272+V270</f>
        <v>461</v>
      </c>
      <c r="W287" s="50">
        <f>W286+W284+W281+W278+W276+W272+W270</f>
        <v>1075</v>
      </c>
      <c r="X287" s="50">
        <f>X286+X284+X281+X278+X276+X272+X270</f>
        <v>240425.75</v>
      </c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</row>
    <row r="288" spans="1:143" ht="22.5">
      <c r="A288" s="84" t="s">
        <v>729</v>
      </c>
      <c r="B288" s="177" t="s">
        <v>320</v>
      </c>
      <c r="C288" s="171" t="s">
        <v>321</v>
      </c>
      <c r="D288" s="152" t="s">
        <v>322</v>
      </c>
      <c r="E288" s="87">
        <v>51</v>
      </c>
      <c r="F288" s="88">
        <v>130</v>
      </c>
      <c r="G288" s="88">
        <v>506</v>
      </c>
      <c r="H288" s="89">
        <v>78950.49</v>
      </c>
      <c r="I288" s="90">
        <v>21</v>
      </c>
      <c r="J288" s="88">
        <v>27</v>
      </c>
      <c r="K288" s="88">
        <v>95</v>
      </c>
      <c r="L288" s="89">
        <v>14937.6</v>
      </c>
      <c r="M288" s="90">
        <v>19</v>
      </c>
      <c r="N288" s="87">
        <v>26</v>
      </c>
      <c r="O288" s="88">
        <v>99</v>
      </c>
      <c r="P288" s="89">
        <v>16334</v>
      </c>
      <c r="Q288" s="90">
        <v>22</v>
      </c>
      <c r="R288" s="88">
        <v>32</v>
      </c>
      <c r="S288" s="88">
        <v>102</v>
      </c>
      <c r="T288" s="89">
        <v>15702.19</v>
      </c>
      <c r="U288" s="90">
        <v>27</v>
      </c>
      <c r="V288" s="60">
        <v>45</v>
      </c>
      <c r="W288" s="60">
        <v>210</v>
      </c>
      <c r="X288" s="63">
        <v>31976.7</v>
      </c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</row>
    <row r="289" spans="1:143" ht="22.5">
      <c r="A289" s="19" t="s">
        <v>729</v>
      </c>
      <c r="B289" s="126" t="s">
        <v>320</v>
      </c>
      <c r="C289" s="171" t="s">
        <v>321</v>
      </c>
      <c r="D289" s="153" t="s">
        <v>323</v>
      </c>
      <c r="E289" s="43">
        <v>7</v>
      </c>
      <c r="F289" s="44">
        <v>9</v>
      </c>
      <c r="G289" s="44">
        <v>22</v>
      </c>
      <c r="H289" s="45">
        <v>1771</v>
      </c>
      <c r="I289" s="46">
        <v>3</v>
      </c>
      <c r="J289" s="44">
        <v>4</v>
      </c>
      <c r="K289" s="44">
        <v>12</v>
      </c>
      <c r="L289" s="45">
        <v>984.4</v>
      </c>
      <c r="M289" s="46">
        <v>1</v>
      </c>
      <c r="N289" s="43">
        <v>1</v>
      </c>
      <c r="O289" s="44">
        <v>2</v>
      </c>
      <c r="P289" s="45">
        <v>157.5</v>
      </c>
      <c r="Q289" s="46">
        <v>1</v>
      </c>
      <c r="R289" s="44">
        <v>2</v>
      </c>
      <c r="S289" s="44">
        <v>4</v>
      </c>
      <c r="T289" s="45">
        <v>314.8</v>
      </c>
      <c r="U289" s="46">
        <v>2</v>
      </c>
      <c r="V289" s="47">
        <v>2</v>
      </c>
      <c r="W289" s="47">
        <v>4</v>
      </c>
      <c r="X289" s="48">
        <v>314.3</v>
      </c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</row>
    <row r="290" spans="1:143" ht="22.5">
      <c r="A290" s="19" t="s">
        <v>729</v>
      </c>
      <c r="B290" s="126" t="s">
        <v>320</v>
      </c>
      <c r="C290" s="171" t="s">
        <v>321</v>
      </c>
      <c r="D290" s="153" t="s">
        <v>324</v>
      </c>
      <c r="E290" s="43">
        <v>163</v>
      </c>
      <c r="F290" s="44">
        <v>545</v>
      </c>
      <c r="G290" s="44">
        <v>2439</v>
      </c>
      <c r="H290" s="45">
        <v>203486.75</v>
      </c>
      <c r="I290" s="46">
        <v>67</v>
      </c>
      <c r="J290" s="44">
        <v>102</v>
      </c>
      <c r="K290" s="44">
        <v>437</v>
      </c>
      <c r="L290" s="45">
        <v>36385</v>
      </c>
      <c r="M290" s="46">
        <v>77</v>
      </c>
      <c r="N290" s="43">
        <v>135</v>
      </c>
      <c r="O290" s="44">
        <v>569</v>
      </c>
      <c r="P290" s="45">
        <v>46544.1</v>
      </c>
      <c r="Q290" s="46">
        <v>72</v>
      </c>
      <c r="R290" s="44">
        <v>127</v>
      </c>
      <c r="S290" s="44">
        <v>677</v>
      </c>
      <c r="T290" s="45">
        <v>57288.15</v>
      </c>
      <c r="U290" s="46">
        <v>101</v>
      </c>
      <c r="V290" s="47">
        <v>181</v>
      </c>
      <c r="W290" s="47">
        <v>756</v>
      </c>
      <c r="X290" s="48">
        <v>63269.5</v>
      </c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</row>
    <row r="291" spans="1:143" ht="22.5">
      <c r="A291" s="19" t="s">
        <v>729</v>
      </c>
      <c r="B291" s="126" t="s">
        <v>320</v>
      </c>
      <c r="C291" s="171" t="s">
        <v>321</v>
      </c>
      <c r="D291" s="148" t="s">
        <v>677</v>
      </c>
      <c r="E291" s="26">
        <v>195</v>
      </c>
      <c r="F291" s="27">
        <f>SUM(F288:F290)</f>
        <v>684</v>
      </c>
      <c r="G291" s="27">
        <f>SUM(G288:G290)</f>
        <v>2967</v>
      </c>
      <c r="H291" s="27">
        <f>SUM(H288:H290)</f>
        <v>284208.24</v>
      </c>
      <c r="I291" s="29">
        <v>86</v>
      </c>
      <c r="J291" s="27">
        <f>SUM(J288:J290)</f>
        <v>133</v>
      </c>
      <c r="K291" s="27">
        <f>SUM(K288:K290)</f>
        <v>544</v>
      </c>
      <c r="L291" s="27">
        <f>SUM(L288:L290)</f>
        <v>52307</v>
      </c>
      <c r="M291" s="29">
        <v>95</v>
      </c>
      <c r="N291" s="27">
        <f>SUM(N288:N290)</f>
        <v>162</v>
      </c>
      <c r="O291" s="27">
        <f>SUM(O288:O290)</f>
        <v>670</v>
      </c>
      <c r="P291" s="27">
        <f>SUM(P288:P290)</f>
        <v>63035.6</v>
      </c>
      <c r="Q291" s="29">
        <v>92</v>
      </c>
      <c r="R291" s="27">
        <f>SUM(R288:R290)</f>
        <v>161</v>
      </c>
      <c r="S291" s="27">
        <f>SUM(S288:S290)</f>
        <v>783</v>
      </c>
      <c r="T291" s="27">
        <f>SUM(T288:T290)</f>
        <v>73305.14</v>
      </c>
      <c r="U291" s="29">
        <v>126</v>
      </c>
      <c r="V291" s="27">
        <f>SUM(V288:V290)</f>
        <v>228</v>
      </c>
      <c r="W291" s="27">
        <f>SUM(W288:W290)</f>
        <v>970</v>
      </c>
      <c r="X291" s="27">
        <f>SUM(X288:X290)</f>
        <v>95560.5</v>
      </c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</row>
    <row r="292" spans="1:143" ht="13.5" thickBot="1">
      <c r="A292" s="214" t="s">
        <v>704</v>
      </c>
      <c r="B292" s="214"/>
      <c r="C292" s="214"/>
      <c r="D292" s="214"/>
      <c r="E292" s="31">
        <v>195</v>
      </c>
      <c r="F292" s="32">
        <f>F291</f>
        <v>684</v>
      </c>
      <c r="G292" s="32">
        <f>G291</f>
        <v>2967</v>
      </c>
      <c r="H292" s="32">
        <f>H291</f>
        <v>284208.24</v>
      </c>
      <c r="I292" s="34">
        <v>86</v>
      </c>
      <c r="J292" s="32">
        <f>J291</f>
        <v>133</v>
      </c>
      <c r="K292" s="32">
        <f>K291</f>
        <v>544</v>
      </c>
      <c r="L292" s="32">
        <f>L291</f>
        <v>52307</v>
      </c>
      <c r="M292" s="34">
        <v>95</v>
      </c>
      <c r="N292" s="32">
        <f>N291</f>
        <v>162</v>
      </c>
      <c r="O292" s="32">
        <f>O291</f>
        <v>670</v>
      </c>
      <c r="P292" s="32">
        <f>P291</f>
        <v>63035.6</v>
      </c>
      <c r="Q292" s="34">
        <v>92</v>
      </c>
      <c r="R292" s="32">
        <f>R291</f>
        <v>161</v>
      </c>
      <c r="S292" s="32">
        <f>S291</f>
        <v>783</v>
      </c>
      <c r="T292" s="32">
        <f>T291</f>
        <v>73305.14</v>
      </c>
      <c r="U292" s="34">
        <v>126</v>
      </c>
      <c r="V292" s="32">
        <f>V291</f>
        <v>228</v>
      </c>
      <c r="W292" s="32">
        <f>W291</f>
        <v>970</v>
      </c>
      <c r="X292" s="32">
        <f>X291</f>
        <v>95560.5</v>
      </c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</row>
    <row r="293" spans="1:143" ht="22.5">
      <c r="A293" s="91" t="s">
        <v>731</v>
      </c>
      <c r="B293" s="175" t="s">
        <v>49</v>
      </c>
      <c r="C293" s="172" t="s">
        <v>749</v>
      </c>
      <c r="D293" s="162" t="s">
        <v>50</v>
      </c>
      <c r="E293" s="73">
        <v>33</v>
      </c>
      <c r="F293" s="74">
        <v>95</v>
      </c>
      <c r="G293" s="74">
        <v>290</v>
      </c>
      <c r="H293" s="75">
        <v>32822.3</v>
      </c>
      <c r="I293" s="76">
        <v>10</v>
      </c>
      <c r="J293" s="74">
        <v>20</v>
      </c>
      <c r="K293" s="74">
        <v>63</v>
      </c>
      <c r="L293" s="75">
        <v>7170.8</v>
      </c>
      <c r="M293" s="76">
        <v>15</v>
      </c>
      <c r="N293" s="73">
        <v>25</v>
      </c>
      <c r="O293" s="74">
        <v>65</v>
      </c>
      <c r="P293" s="75">
        <v>7300</v>
      </c>
      <c r="Q293" s="76">
        <v>13</v>
      </c>
      <c r="R293" s="74">
        <v>25</v>
      </c>
      <c r="S293" s="74">
        <v>88</v>
      </c>
      <c r="T293" s="75">
        <v>10011.2</v>
      </c>
      <c r="U293" s="76">
        <v>14</v>
      </c>
      <c r="V293" s="74">
        <v>25</v>
      </c>
      <c r="W293" s="74">
        <v>74</v>
      </c>
      <c r="X293" s="77">
        <v>8340.3</v>
      </c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</row>
    <row r="294" spans="1:143" ht="22.5">
      <c r="A294" s="92" t="s">
        <v>730</v>
      </c>
      <c r="B294" s="174" t="s">
        <v>49</v>
      </c>
      <c r="C294" s="172" t="s">
        <v>749</v>
      </c>
      <c r="D294" s="156" t="s">
        <v>51</v>
      </c>
      <c r="E294" s="54">
        <v>3</v>
      </c>
      <c r="F294" s="55">
        <v>13</v>
      </c>
      <c r="G294" s="55">
        <v>15</v>
      </c>
      <c r="H294" s="56">
        <v>6117.6</v>
      </c>
      <c r="I294" s="57">
        <v>2</v>
      </c>
      <c r="J294" s="55">
        <v>3</v>
      </c>
      <c r="K294" s="55">
        <v>4</v>
      </c>
      <c r="L294" s="56">
        <v>1642.1</v>
      </c>
      <c r="M294" s="57">
        <v>1</v>
      </c>
      <c r="N294" s="54">
        <v>2</v>
      </c>
      <c r="O294" s="55">
        <v>2</v>
      </c>
      <c r="P294" s="56">
        <v>810.2</v>
      </c>
      <c r="Q294" s="57">
        <v>1</v>
      </c>
      <c r="R294" s="55">
        <v>4</v>
      </c>
      <c r="S294" s="55">
        <v>5</v>
      </c>
      <c r="T294" s="56">
        <v>2045.5</v>
      </c>
      <c r="U294" s="57">
        <v>2</v>
      </c>
      <c r="V294" s="55">
        <v>4</v>
      </c>
      <c r="W294" s="55">
        <v>4</v>
      </c>
      <c r="X294" s="58">
        <v>1619.8</v>
      </c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</row>
    <row r="295" spans="1:143" ht="12.75">
      <c r="A295" s="122" t="s">
        <v>679</v>
      </c>
      <c r="B295" s="174" t="s">
        <v>49</v>
      </c>
      <c r="C295" s="172" t="s">
        <v>749</v>
      </c>
      <c r="D295" s="148" t="s">
        <v>677</v>
      </c>
      <c r="E295" s="26">
        <v>36</v>
      </c>
      <c r="F295" s="27">
        <v>108</v>
      </c>
      <c r="G295" s="27">
        <v>305</v>
      </c>
      <c r="H295" s="28">
        <v>38939.9</v>
      </c>
      <c r="I295" s="29">
        <v>12</v>
      </c>
      <c r="J295" s="27">
        <v>23</v>
      </c>
      <c r="K295" s="27">
        <v>67</v>
      </c>
      <c r="L295" s="28">
        <v>8812.9</v>
      </c>
      <c r="M295" s="29">
        <v>16</v>
      </c>
      <c r="N295" s="26">
        <v>27</v>
      </c>
      <c r="O295" s="27">
        <v>67</v>
      </c>
      <c r="P295" s="28">
        <v>8110.2</v>
      </c>
      <c r="Q295" s="29">
        <v>14</v>
      </c>
      <c r="R295" s="27">
        <v>29</v>
      </c>
      <c r="S295" s="27">
        <v>93</v>
      </c>
      <c r="T295" s="28">
        <v>12056.7</v>
      </c>
      <c r="U295" s="29">
        <v>16</v>
      </c>
      <c r="V295" s="27">
        <v>29</v>
      </c>
      <c r="W295" s="27">
        <v>78</v>
      </c>
      <c r="X295" s="30">
        <v>9960.1</v>
      </c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</row>
    <row r="296" spans="1:143" ht="13.5" thickBot="1">
      <c r="A296" s="214" t="s">
        <v>705</v>
      </c>
      <c r="B296" s="214"/>
      <c r="C296" s="214"/>
      <c r="D296" s="214"/>
      <c r="E296" s="49">
        <v>36</v>
      </c>
      <c r="F296" s="50">
        <v>108</v>
      </c>
      <c r="G296" s="50">
        <v>305</v>
      </c>
      <c r="H296" s="51">
        <v>38939.9</v>
      </c>
      <c r="I296" s="52">
        <v>12</v>
      </c>
      <c r="J296" s="50">
        <v>23</v>
      </c>
      <c r="K296" s="50">
        <v>67</v>
      </c>
      <c r="L296" s="51">
        <v>8812.9</v>
      </c>
      <c r="M296" s="52">
        <v>16</v>
      </c>
      <c r="N296" s="49">
        <v>27</v>
      </c>
      <c r="O296" s="50">
        <v>67</v>
      </c>
      <c r="P296" s="51">
        <v>8110.2</v>
      </c>
      <c r="Q296" s="52">
        <v>14</v>
      </c>
      <c r="R296" s="50">
        <v>29</v>
      </c>
      <c r="S296" s="50">
        <v>93</v>
      </c>
      <c r="T296" s="51">
        <v>12056.7</v>
      </c>
      <c r="U296" s="52">
        <v>16</v>
      </c>
      <c r="V296" s="50">
        <v>29</v>
      </c>
      <c r="W296" s="50">
        <v>78</v>
      </c>
      <c r="X296" s="53">
        <v>9960.1</v>
      </c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</row>
    <row r="297" spans="1:143" ht="22.5">
      <c r="A297" s="36" t="s">
        <v>728</v>
      </c>
      <c r="B297" s="170" t="s">
        <v>49</v>
      </c>
      <c r="C297" s="127" t="s">
        <v>749</v>
      </c>
      <c r="D297" s="160" t="s">
        <v>50</v>
      </c>
      <c r="E297" s="37">
        <v>2</v>
      </c>
      <c r="F297" s="38">
        <v>2</v>
      </c>
      <c r="G297" s="38">
        <v>5</v>
      </c>
      <c r="H297" s="39">
        <v>558.3</v>
      </c>
      <c r="I297" s="40"/>
      <c r="J297" s="38"/>
      <c r="K297" s="38"/>
      <c r="L297" s="39"/>
      <c r="M297" s="40">
        <v>1</v>
      </c>
      <c r="N297" s="37">
        <v>1</v>
      </c>
      <c r="O297" s="38">
        <v>2</v>
      </c>
      <c r="P297" s="39">
        <v>219.2</v>
      </c>
      <c r="Q297" s="40">
        <v>1</v>
      </c>
      <c r="R297" s="38">
        <v>1</v>
      </c>
      <c r="S297" s="38">
        <v>3</v>
      </c>
      <c r="T297" s="39">
        <v>339.1</v>
      </c>
      <c r="U297" s="40"/>
      <c r="V297" s="41"/>
      <c r="W297" s="41"/>
      <c r="X297" s="42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</row>
    <row r="298" spans="1:143" ht="22.5">
      <c r="A298" s="19" t="s">
        <v>728</v>
      </c>
      <c r="B298" s="126" t="s">
        <v>49</v>
      </c>
      <c r="C298" s="127" t="s">
        <v>749</v>
      </c>
      <c r="D298" s="148" t="s">
        <v>677</v>
      </c>
      <c r="E298" s="26">
        <v>2</v>
      </c>
      <c r="F298" s="27">
        <v>2</v>
      </c>
      <c r="G298" s="27">
        <v>5</v>
      </c>
      <c r="H298" s="28">
        <v>558.3</v>
      </c>
      <c r="I298" s="29"/>
      <c r="J298" s="27"/>
      <c r="K298" s="27"/>
      <c r="L298" s="28"/>
      <c r="M298" s="29">
        <v>1</v>
      </c>
      <c r="N298" s="26">
        <v>1</v>
      </c>
      <c r="O298" s="27">
        <v>2</v>
      </c>
      <c r="P298" s="28">
        <v>219.2</v>
      </c>
      <c r="Q298" s="29">
        <v>1</v>
      </c>
      <c r="R298" s="27">
        <v>1</v>
      </c>
      <c r="S298" s="27">
        <v>3</v>
      </c>
      <c r="T298" s="28">
        <v>339.1</v>
      </c>
      <c r="U298" s="29"/>
      <c r="V298" s="27"/>
      <c r="W298" s="27"/>
      <c r="X298" s="30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</row>
    <row r="299" spans="1:143" ht="22.5">
      <c r="A299" s="19" t="s">
        <v>728</v>
      </c>
      <c r="B299" s="126" t="s">
        <v>61</v>
      </c>
      <c r="C299" s="127" t="s">
        <v>62</v>
      </c>
      <c r="D299" s="153" t="s">
        <v>64</v>
      </c>
      <c r="E299" s="43">
        <v>15</v>
      </c>
      <c r="F299" s="44">
        <v>58</v>
      </c>
      <c r="G299" s="44">
        <v>585</v>
      </c>
      <c r="H299" s="45">
        <v>14814.74</v>
      </c>
      <c r="I299" s="46">
        <v>9</v>
      </c>
      <c r="J299" s="44">
        <v>14</v>
      </c>
      <c r="K299" s="44">
        <v>146</v>
      </c>
      <c r="L299" s="45">
        <v>3465.4</v>
      </c>
      <c r="M299" s="46">
        <v>6</v>
      </c>
      <c r="N299" s="43">
        <v>12</v>
      </c>
      <c r="O299" s="44">
        <v>104</v>
      </c>
      <c r="P299" s="45">
        <v>2481.7</v>
      </c>
      <c r="Q299" s="46">
        <v>10</v>
      </c>
      <c r="R299" s="44">
        <v>17</v>
      </c>
      <c r="S299" s="44">
        <v>186</v>
      </c>
      <c r="T299" s="45">
        <v>5172.44</v>
      </c>
      <c r="U299" s="46">
        <v>10</v>
      </c>
      <c r="V299" s="47">
        <v>15</v>
      </c>
      <c r="W299" s="47">
        <v>149</v>
      </c>
      <c r="X299" s="48">
        <v>3695.2</v>
      </c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</row>
    <row r="300" spans="1:143" ht="22.5">
      <c r="A300" s="19" t="s">
        <v>728</v>
      </c>
      <c r="B300" s="126" t="s">
        <v>61</v>
      </c>
      <c r="C300" s="127" t="s">
        <v>62</v>
      </c>
      <c r="D300" s="153" t="s">
        <v>65</v>
      </c>
      <c r="E300" s="43">
        <v>2</v>
      </c>
      <c r="F300" s="44">
        <v>2</v>
      </c>
      <c r="G300" s="44">
        <v>16</v>
      </c>
      <c r="H300" s="45">
        <v>388.8</v>
      </c>
      <c r="I300" s="46"/>
      <c r="J300" s="44"/>
      <c r="K300" s="44"/>
      <c r="L300" s="45"/>
      <c r="M300" s="46"/>
      <c r="N300" s="43"/>
      <c r="O300" s="44"/>
      <c r="P300" s="45"/>
      <c r="Q300" s="46"/>
      <c r="R300" s="44"/>
      <c r="S300" s="44"/>
      <c r="T300" s="45"/>
      <c r="U300" s="46">
        <v>2</v>
      </c>
      <c r="V300" s="47">
        <v>2</v>
      </c>
      <c r="W300" s="47">
        <v>16</v>
      </c>
      <c r="X300" s="48">
        <v>388.8</v>
      </c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</row>
    <row r="301" spans="1:143" ht="22.5">
      <c r="A301" s="19" t="s">
        <v>728</v>
      </c>
      <c r="B301" s="126" t="s">
        <v>61</v>
      </c>
      <c r="C301" s="127" t="s">
        <v>62</v>
      </c>
      <c r="D301" s="148" t="s">
        <v>677</v>
      </c>
      <c r="E301" s="26">
        <v>15</v>
      </c>
      <c r="F301" s="27">
        <v>60</v>
      </c>
      <c r="G301" s="27">
        <v>601</v>
      </c>
      <c r="H301" s="28">
        <v>15203.54</v>
      </c>
      <c r="I301" s="29">
        <v>9</v>
      </c>
      <c r="J301" s="27">
        <v>14</v>
      </c>
      <c r="K301" s="27">
        <v>146</v>
      </c>
      <c r="L301" s="28">
        <v>3465.4</v>
      </c>
      <c r="M301" s="29">
        <v>6</v>
      </c>
      <c r="N301" s="26">
        <v>12</v>
      </c>
      <c r="O301" s="27">
        <v>104</v>
      </c>
      <c r="P301" s="28">
        <v>2481.7</v>
      </c>
      <c r="Q301" s="29">
        <v>10</v>
      </c>
      <c r="R301" s="27">
        <v>17</v>
      </c>
      <c r="S301" s="27">
        <v>186</v>
      </c>
      <c r="T301" s="28">
        <v>5172.44</v>
      </c>
      <c r="U301" s="29">
        <v>12</v>
      </c>
      <c r="V301" s="27">
        <v>17</v>
      </c>
      <c r="W301" s="27">
        <v>165</v>
      </c>
      <c r="X301" s="30">
        <v>4084</v>
      </c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</row>
    <row r="302" spans="1:143" ht="22.5">
      <c r="A302" s="19" t="s">
        <v>728</v>
      </c>
      <c r="B302" s="126" t="s">
        <v>11</v>
      </c>
      <c r="C302" s="127" t="s">
        <v>12</v>
      </c>
      <c r="D302" s="153" t="s">
        <v>13</v>
      </c>
      <c r="E302" s="43">
        <v>46</v>
      </c>
      <c r="F302" s="44">
        <v>157</v>
      </c>
      <c r="G302" s="44">
        <v>204</v>
      </c>
      <c r="H302" s="45">
        <v>9657.65</v>
      </c>
      <c r="I302" s="46">
        <v>24</v>
      </c>
      <c r="J302" s="44">
        <v>32</v>
      </c>
      <c r="K302" s="44">
        <v>43</v>
      </c>
      <c r="L302" s="45">
        <v>2042</v>
      </c>
      <c r="M302" s="46">
        <v>25</v>
      </c>
      <c r="N302" s="43">
        <v>37</v>
      </c>
      <c r="O302" s="44">
        <v>50</v>
      </c>
      <c r="P302" s="45">
        <v>2394.4</v>
      </c>
      <c r="Q302" s="46">
        <v>28</v>
      </c>
      <c r="R302" s="44">
        <v>44</v>
      </c>
      <c r="S302" s="44">
        <v>55</v>
      </c>
      <c r="T302" s="45">
        <v>2612.65</v>
      </c>
      <c r="U302" s="46">
        <v>28</v>
      </c>
      <c r="V302" s="47">
        <v>44</v>
      </c>
      <c r="W302" s="47">
        <v>56</v>
      </c>
      <c r="X302" s="48">
        <v>2608.6</v>
      </c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</row>
    <row r="303" spans="1:143" ht="22.5">
      <c r="A303" s="19" t="s">
        <v>728</v>
      </c>
      <c r="B303" s="126" t="s">
        <v>11</v>
      </c>
      <c r="C303" s="127" t="s">
        <v>12</v>
      </c>
      <c r="D303" s="148" t="s">
        <v>677</v>
      </c>
      <c r="E303" s="26">
        <v>46</v>
      </c>
      <c r="F303" s="27">
        <v>157</v>
      </c>
      <c r="G303" s="27">
        <v>204</v>
      </c>
      <c r="H303" s="28">
        <v>9657.65</v>
      </c>
      <c r="I303" s="29">
        <v>24</v>
      </c>
      <c r="J303" s="27">
        <v>32</v>
      </c>
      <c r="K303" s="27">
        <v>43</v>
      </c>
      <c r="L303" s="28">
        <v>2042</v>
      </c>
      <c r="M303" s="29">
        <v>25</v>
      </c>
      <c r="N303" s="26">
        <v>37</v>
      </c>
      <c r="O303" s="27">
        <v>50</v>
      </c>
      <c r="P303" s="28">
        <v>2394.4</v>
      </c>
      <c r="Q303" s="29">
        <v>28</v>
      </c>
      <c r="R303" s="27">
        <v>44</v>
      </c>
      <c r="S303" s="27">
        <v>55</v>
      </c>
      <c r="T303" s="28">
        <v>2612.65</v>
      </c>
      <c r="U303" s="29">
        <v>28</v>
      </c>
      <c r="V303" s="27">
        <v>44</v>
      </c>
      <c r="W303" s="27">
        <v>56</v>
      </c>
      <c r="X303" s="30">
        <v>2608.6</v>
      </c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</row>
    <row r="304" spans="1:143" ht="22.5">
      <c r="A304" s="19" t="s">
        <v>728</v>
      </c>
      <c r="B304" s="126" t="s">
        <v>325</v>
      </c>
      <c r="C304" s="127" t="s">
        <v>326</v>
      </c>
      <c r="D304" s="153" t="s">
        <v>327</v>
      </c>
      <c r="E304" s="43">
        <v>2</v>
      </c>
      <c r="F304" s="44">
        <v>12</v>
      </c>
      <c r="G304" s="44">
        <v>410</v>
      </c>
      <c r="H304" s="45">
        <v>13367.1</v>
      </c>
      <c r="I304" s="46">
        <v>1</v>
      </c>
      <c r="J304" s="44">
        <v>2</v>
      </c>
      <c r="K304" s="44">
        <v>60</v>
      </c>
      <c r="L304" s="45">
        <v>1958</v>
      </c>
      <c r="M304" s="46">
        <v>2</v>
      </c>
      <c r="N304" s="43">
        <v>3</v>
      </c>
      <c r="O304" s="44">
        <v>110</v>
      </c>
      <c r="P304" s="45">
        <v>3584.6</v>
      </c>
      <c r="Q304" s="46">
        <v>2</v>
      </c>
      <c r="R304" s="44">
        <v>2</v>
      </c>
      <c r="S304" s="44">
        <v>80</v>
      </c>
      <c r="T304" s="45">
        <v>2607.8</v>
      </c>
      <c r="U304" s="46">
        <v>2</v>
      </c>
      <c r="V304" s="47">
        <v>5</v>
      </c>
      <c r="W304" s="47">
        <v>160</v>
      </c>
      <c r="X304" s="48">
        <v>5216.7</v>
      </c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</row>
    <row r="305" spans="1:143" ht="22.5">
      <c r="A305" s="19" t="s">
        <v>728</v>
      </c>
      <c r="B305" s="126" t="s">
        <v>325</v>
      </c>
      <c r="C305" s="127" t="s">
        <v>326</v>
      </c>
      <c r="D305" s="153" t="s">
        <v>328</v>
      </c>
      <c r="E305" s="43">
        <v>1</v>
      </c>
      <c r="F305" s="44">
        <v>1</v>
      </c>
      <c r="G305" s="44">
        <v>1</v>
      </c>
      <c r="H305" s="45">
        <v>273.25</v>
      </c>
      <c r="I305" s="46"/>
      <c r="J305" s="44"/>
      <c r="K305" s="44"/>
      <c r="L305" s="45"/>
      <c r="M305" s="46">
        <v>1</v>
      </c>
      <c r="N305" s="43">
        <v>1</v>
      </c>
      <c r="O305" s="44">
        <v>1</v>
      </c>
      <c r="P305" s="45">
        <v>273.25</v>
      </c>
      <c r="Q305" s="46"/>
      <c r="R305" s="44"/>
      <c r="S305" s="44"/>
      <c r="T305" s="45"/>
      <c r="U305" s="46"/>
      <c r="V305" s="47"/>
      <c r="W305" s="47"/>
      <c r="X305" s="4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</row>
    <row r="306" spans="1:143" ht="12.75">
      <c r="A306" s="163" t="s">
        <v>678</v>
      </c>
      <c r="B306" s="171" t="s">
        <v>325</v>
      </c>
      <c r="C306" s="127" t="s">
        <v>326</v>
      </c>
      <c r="D306" s="148" t="s">
        <v>677</v>
      </c>
      <c r="E306" s="26">
        <v>3</v>
      </c>
      <c r="F306" s="27">
        <v>13</v>
      </c>
      <c r="G306" s="27">
        <v>411</v>
      </c>
      <c r="H306" s="28">
        <v>13640.35</v>
      </c>
      <c r="I306" s="29">
        <v>1</v>
      </c>
      <c r="J306" s="27">
        <v>2</v>
      </c>
      <c r="K306" s="27">
        <v>60</v>
      </c>
      <c r="L306" s="28">
        <v>1958</v>
      </c>
      <c r="M306" s="29">
        <v>3</v>
      </c>
      <c r="N306" s="26">
        <v>4</v>
      </c>
      <c r="O306" s="27">
        <v>111</v>
      </c>
      <c r="P306" s="28">
        <v>3857.85</v>
      </c>
      <c r="Q306" s="29">
        <v>2</v>
      </c>
      <c r="R306" s="27">
        <v>2</v>
      </c>
      <c r="S306" s="27">
        <v>80</v>
      </c>
      <c r="T306" s="28">
        <v>2607.8</v>
      </c>
      <c r="U306" s="29">
        <v>2</v>
      </c>
      <c r="V306" s="27">
        <v>5</v>
      </c>
      <c r="W306" s="27">
        <v>160</v>
      </c>
      <c r="X306" s="30">
        <v>5216.7</v>
      </c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</row>
    <row r="307" spans="1:143" ht="13.5" thickBot="1">
      <c r="A307" s="206" t="s">
        <v>737</v>
      </c>
      <c r="B307" s="207"/>
      <c r="C307" s="207"/>
      <c r="D307" s="208"/>
      <c r="E307" s="49">
        <v>66</v>
      </c>
      <c r="F307" s="50">
        <f>F306+F303+F298+F301</f>
        <v>232</v>
      </c>
      <c r="G307" s="50">
        <f>G306+G303+G298+G301</f>
        <v>1221</v>
      </c>
      <c r="H307" s="50">
        <f>H306+H303+H298+H301</f>
        <v>39059.84</v>
      </c>
      <c r="I307" s="52">
        <v>34</v>
      </c>
      <c r="J307" s="50">
        <f>J306+J303+J298+J301</f>
        <v>48</v>
      </c>
      <c r="K307" s="50">
        <f>K306+K303+K298+K301</f>
        <v>249</v>
      </c>
      <c r="L307" s="50">
        <f>L306+L303+L298+L301</f>
        <v>7465.4</v>
      </c>
      <c r="M307" s="52">
        <v>35</v>
      </c>
      <c r="N307" s="50">
        <f>N306+N303+N298+N301</f>
        <v>54</v>
      </c>
      <c r="O307" s="50">
        <f>O306+O303+O298+O301</f>
        <v>267</v>
      </c>
      <c r="P307" s="50">
        <f>P306+P303+P298+P301</f>
        <v>8953.15</v>
      </c>
      <c r="Q307" s="52">
        <v>41</v>
      </c>
      <c r="R307" s="50">
        <f>R306+R303+R298+R301</f>
        <v>64</v>
      </c>
      <c r="S307" s="50">
        <f>S306+S303+S298+S301</f>
        <v>324</v>
      </c>
      <c r="T307" s="50">
        <f>T306+T303+T298+T301</f>
        <v>10731.990000000002</v>
      </c>
      <c r="U307" s="52">
        <v>42</v>
      </c>
      <c r="V307" s="50">
        <f>V306+V303+V298+V301</f>
        <v>66</v>
      </c>
      <c r="W307" s="50">
        <f>W306+W303+W298+W301</f>
        <v>381</v>
      </c>
      <c r="X307" s="50">
        <f>X306+X303+X298+X301</f>
        <v>11909.3</v>
      </c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</row>
    <row r="308" spans="1:143" ht="22.5">
      <c r="A308" s="158" t="s">
        <v>329</v>
      </c>
      <c r="B308" s="175" t="s">
        <v>330</v>
      </c>
      <c r="C308" s="172" t="s">
        <v>750</v>
      </c>
      <c r="D308" s="162" t="s">
        <v>331</v>
      </c>
      <c r="E308" s="73">
        <v>2</v>
      </c>
      <c r="F308" s="74">
        <v>4</v>
      </c>
      <c r="G308" s="74">
        <v>71</v>
      </c>
      <c r="H308" s="75">
        <v>38485.7</v>
      </c>
      <c r="I308" s="76">
        <v>2</v>
      </c>
      <c r="J308" s="74">
        <v>2</v>
      </c>
      <c r="K308" s="74">
        <v>28</v>
      </c>
      <c r="L308" s="75">
        <v>14987.6</v>
      </c>
      <c r="M308" s="76">
        <v>1</v>
      </c>
      <c r="N308" s="73">
        <v>1</v>
      </c>
      <c r="O308" s="74">
        <v>3</v>
      </c>
      <c r="P308" s="75">
        <v>1590.1</v>
      </c>
      <c r="Q308" s="76">
        <v>1</v>
      </c>
      <c r="R308" s="74">
        <v>1</v>
      </c>
      <c r="S308" s="74">
        <v>40</v>
      </c>
      <c r="T308" s="75">
        <v>21908</v>
      </c>
      <c r="U308" s="76"/>
      <c r="V308" s="74"/>
      <c r="W308" s="74"/>
      <c r="X308" s="77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</row>
    <row r="309" spans="1:143" ht="22.5">
      <c r="A309" s="155" t="s">
        <v>329</v>
      </c>
      <c r="B309" s="174" t="s">
        <v>330</v>
      </c>
      <c r="C309" s="172" t="s">
        <v>750</v>
      </c>
      <c r="D309" s="156" t="s">
        <v>332</v>
      </c>
      <c r="E309" s="54">
        <v>10</v>
      </c>
      <c r="F309" s="55">
        <v>48</v>
      </c>
      <c r="G309" s="55">
        <v>475</v>
      </c>
      <c r="H309" s="56">
        <v>507016.5</v>
      </c>
      <c r="I309" s="57">
        <v>7</v>
      </c>
      <c r="J309" s="55">
        <v>13</v>
      </c>
      <c r="K309" s="55">
        <v>128</v>
      </c>
      <c r="L309" s="56">
        <v>129368</v>
      </c>
      <c r="M309" s="57">
        <v>7</v>
      </c>
      <c r="N309" s="54">
        <v>13</v>
      </c>
      <c r="O309" s="55">
        <v>126</v>
      </c>
      <c r="P309" s="56">
        <v>124439.5</v>
      </c>
      <c r="Q309" s="57">
        <v>4</v>
      </c>
      <c r="R309" s="55">
        <v>8</v>
      </c>
      <c r="S309" s="55">
        <v>85</v>
      </c>
      <c r="T309" s="56">
        <v>88343.4</v>
      </c>
      <c r="U309" s="57">
        <v>6</v>
      </c>
      <c r="V309" s="55">
        <v>14</v>
      </c>
      <c r="W309" s="55">
        <v>136</v>
      </c>
      <c r="X309" s="58">
        <v>164865.6</v>
      </c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</row>
    <row r="310" spans="1:143" ht="22.5">
      <c r="A310" s="155" t="s">
        <v>329</v>
      </c>
      <c r="B310" s="174" t="s">
        <v>330</v>
      </c>
      <c r="C310" s="172" t="s">
        <v>750</v>
      </c>
      <c r="D310" s="156" t="s">
        <v>333</v>
      </c>
      <c r="E310" s="54">
        <v>3</v>
      </c>
      <c r="F310" s="55">
        <v>13</v>
      </c>
      <c r="G310" s="55">
        <v>90</v>
      </c>
      <c r="H310" s="56">
        <v>130006.1</v>
      </c>
      <c r="I310" s="57">
        <v>1</v>
      </c>
      <c r="J310" s="55">
        <v>3</v>
      </c>
      <c r="K310" s="55">
        <v>30</v>
      </c>
      <c r="L310" s="56">
        <v>29673</v>
      </c>
      <c r="M310" s="57">
        <v>2</v>
      </c>
      <c r="N310" s="54">
        <v>4</v>
      </c>
      <c r="O310" s="55">
        <v>23</v>
      </c>
      <c r="P310" s="56">
        <v>36609.6</v>
      </c>
      <c r="Q310" s="57">
        <v>1</v>
      </c>
      <c r="R310" s="55">
        <v>3</v>
      </c>
      <c r="S310" s="55">
        <v>21</v>
      </c>
      <c r="T310" s="56">
        <v>36175.5</v>
      </c>
      <c r="U310" s="57">
        <v>1</v>
      </c>
      <c r="V310" s="55">
        <v>3</v>
      </c>
      <c r="W310" s="55">
        <v>16</v>
      </c>
      <c r="X310" s="58">
        <v>27548</v>
      </c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</row>
    <row r="311" spans="1:143" ht="22.5">
      <c r="A311" s="155" t="s">
        <v>329</v>
      </c>
      <c r="B311" s="174" t="s">
        <v>330</v>
      </c>
      <c r="C311" s="172" t="s">
        <v>750</v>
      </c>
      <c r="D311" s="156" t="s">
        <v>334</v>
      </c>
      <c r="E311" s="54">
        <v>19</v>
      </c>
      <c r="F311" s="55">
        <v>87</v>
      </c>
      <c r="G311" s="55">
        <v>681</v>
      </c>
      <c r="H311" s="56">
        <v>1153210.7</v>
      </c>
      <c r="I311" s="57">
        <v>6</v>
      </c>
      <c r="J311" s="55">
        <v>11</v>
      </c>
      <c r="K311" s="55">
        <v>79</v>
      </c>
      <c r="L311" s="56">
        <v>116138.4</v>
      </c>
      <c r="M311" s="57">
        <v>13</v>
      </c>
      <c r="N311" s="54">
        <v>35</v>
      </c>
      <c r="O311" s="55">
        <v>257</v>
      </c>
      <c r="P311" s="56">
        <v>416808.85</v>
      </c>
      <c r="Q311" s="57">
        <v>6</v>
      </c>
      <c r="R311" s="55">
        <v>14</v>
      </c>
      <c r="S311" s="55">
        <v>98</v>
      </c>
      <c r="T311" s="56">
        <v>169581.55</v>
      </c>
      <c r="U311" s="57">
        <v>10</v>
      </c>
      <c r="V311" s="55">
        <v>27</v>
      </c>
      <c r="W311" s="55">
        <v>247</v>
      </c>
      <c r="X311" s="58">
        <v>450681.9</v>
      </c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</row>
    <row r="312" spans="1:143" ht="22.5">
      <c r="A312" s="155" t="s">
        <v>329</v>
      </c>
      <c r="B312" s="174" t="s">
        <v>330</v>
      </c>
      <c r="C312" s="172" t="s">
        <v>750</v>
      </c>
      <c r="D312" s="156" t="s">
        <v>335</v>
      </c>
      <c r="E312" s="54">
        <v>10</v>
      </c>
      <c r="F312" s="55">
        <v>28</v>
      </c>
      <c r="G312" s="55">
        <v>186</v>
      </c>
      <c r="H312" s="56">
        <v>283795.9</v>
      </c>
      <c r="I312" s="57">
        <v>4</v>
      </c>
      <c r="J312" s="55">
        <v>9</v>
      </c>
      <c r="K312" s="55">
        <v>69</v>
      </c>
      <c r="L312" s="56">
        <v>94584.45</v>
      </c>
      <c r="M312" s="57">
        <v>3</v>
      </c>
      <c r="N312" s="54">
        <v>7</v>
      </c>
      <c r="O312" s="55">
        <v>42</v>
      </c>
      <c r="P312" s="56">
        <v>61875.6</v>
      </c>
      <c r="Q312" s="57">
        <v>2</v>
      </c>
      <c r="R312" s="55">
        <v>3</v>
      </c>
      <c r="S312" s="55">
        <v>18</v>
      </c>
      <c r="T312" s="56">
        <v>29171.5</v>
      </c>
      <c r="U312" s="57">
        <v>3</v>
      </c>
      <c r="V312" s="55">
        <v>9</v>
      </c>
      <c r="W312" s="55">
        <v>57</v>
      </c>
      <c r="X312" s="58">
        <v>98164.35</v>
      </c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</row>
    <row r="313" spans="1:143" ht="22.5">
      <c r="A313" s="155" t="s">
        <v>329</v>
      </c>
      <c r="B313" s="174" t="s">
        <v>330</v>
      </c>
      <c r="C313" s="172" t="s">
        <v>750</v>
      </c>
      <c r="D313" s="156" t="s">
        <v>336</v>
      </c>
      <c r="E313" s="54">
        <v>3</v>
      </c>
      <c r="F313" s="55">
        <v>5</v>
      </c>
      <c r="G313" s="55">
        <v>20</v>
      </c>
      <c r="H313" s="56">
        <v>6379.2</v>
      </c>
      <c r="I313" s="57"/>
      <c r="J313" s="55"/>
      <c r="K313" s="55"/>
      <c r="L313" s="56"/>
      <c r="M313" s="57">
        <v>1</v>
      </c>
      <c r="N313" s="54">
        <v>3</v>
      </c>
      <c r="O313" s="55">
        <v>12</v>
      </c>
      <c r="P313" s="56">
        <v>3760.8</v>
      </c>
      <c r="Q313" s="57"/>
      <c r="R313" s="55"/>
      <c r="S313" s="55"/>
      <c r="T313" s="56"/>
      <c r="U313" s="57">
        <v>2</v>
      </c>
      <c r="V313" s="55">
        <v>2</v>
      </c>
      <c r="W313" s="55">
        <v>8</v>
      </c>
      <c r="X313" s="58">
        <v>2618.4</v>
      </c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</row>
    <row r="314" spans="1:143" ht="22.5">
      <c r="A314" s="155" t="s">
        <v>329</v>
      </c>
      <c r="B314" s="174" t="s">
        <v>330</v>
      </c>
      <c r="C314" s="172" t="s">
        <v>750</v>
      </c>
      <c r="D314" s="148" t="s">
        <v>677</v>
      </c>
      <c r="E314" s="26">
        <v>34</v>
      </c>
      <c r="F314" s="27">
        <v>185</v>
      </c>
      <c r="G314" s="27">
        <v>1523</v>
      </c>
      <c r="H314" s="28">
        <v>2118894.1</v>
      </c>
      <c r="I314" s="29">
        <v>19</v>
      </c>
      <c r="J314" s="27">
        <v>38</v>
      </c>
      <c r="K314" s="27">
        <v>334</v>
      </c>
      <c r="L314" s="28">
        <v>384751.45</v>
      </c>
      <c r="M314" s="29">
        <v>24</v>
      </c>
      <c r="N314" s="26">
        <v>63</v>
      </c>
      <c r="O314" s="27">
        <v>463</v>
      </c>
      <c r="P314" s="28">
        <v>645084.45</v>
      </c>
      <c r="Q314" s="29">
        <v>13</v>
      </c>
      <c r="R314" s="27">
        <v>29</v>
      </c>
      <c r="S314" s="27">
        <v>262</v>
      </c>
      <c r="T314" s="28">
        <v>345179.95</v>
      </c>
      <c r="U314" s="29">
        <v>20</v>
      </c>
      <c r="V314" s="27">
        <v>55</v>
      </c>
      <c r="W314" s="27">
        <v>464</v>
      </c>
      <c r="X314" s="30">
        <v>743878.25</v>
      </c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</row>
    <row r="315" spans="1:143" ht="13.5" thickBot="1">
      <c r="A315" s="209" t="s">
        <v>706</v>
      </c>
      <c r="B315" s="210"/>
      <c r="C315" s="210"/>
      <c r="D315" s="211"/>
      <c r="E315" s="79">
        <v>34</v>
      </c>
      <c r="F315" s="80">
        <v>185</v>
      </c>
      <c r="G315" s="80">
        <v>1523</v>
      </c>
      <c r="H315" s="81">
        <v>2118894.1</v>
      </c>
      <c r="I315" s="82">
        <v>19</v>
      </c>
      <c r="J315" s="80">
        <v>38</v>
      </c>
      <c r="K315" s="80">
        <v>334</v>
      </c>
      <c r="L315" s="81">
        <v>384751.45</v>
      </c>
      <c r="M315" s="82">
        <v>24</v>
      </c>
      <c r="N315" s="79">
        <v>63</v>
      </c>
      <c r="O315" s="80">
        <v>463</v>
      </c>
      <c r="P315" s="81">
        <v>645084.45</v>
      </c>
      <c r="Q315" s="82">
        <v>13</v>
      </c>
      <c r="R315" s="80">
        <v>29</v>
      </c>
      <c r="S315" s="80">
        <v>262</v>
      </c>
      <c r="T315" s="81">
        <v>345179.95</v>
      </c>
      <c r="U315" s="82">
        <v>20</v>
      </c>
      <c r="V315" s="80">
        <v>55</v>
      </c>
      <c r="W315" s="80">
        <v>464</v>
      </c>
      <c r="X315" s="83">
        <v>743878.25</v>
      </c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</row>
    <row r="316" spans="1:143" ht="22.5">
      <c r="A316" s="98" t="s">
        <v>337</v>
      </c>
      <c r="B316" s="177" t="s">
        <v>313</v>
      </c>
      <c r="C316" s="171" t="s">
        <v>314</v>
      </c>
      <c r="D316" s="152" t="s">
        <v>338</v>
      </c>
      <c r="E316" s="59">
        <v>1</v>
      </c>
      <c r="F316" s="60">
        <v>1</v>
      </c>
      <c r="G316" s="60">
        <v>1</v>
      </c>
      <c r="H316" s="61">
        <v>1.9</v>
      </c>
      <c r="I316" s="62"/>
      <c r="J316" s="60"/>
      <c r="K316" s="60"/>
      <c r="L316" s="61"/>
      <c r="M316" s="62"/>
      <c r="N316" s="59"/>
      <c r="O316" s="60"/>
      <c r="P316" s="61"/>
      <c r="Q316" s="62"/>
      <c r="R316" s="60"/>
      <c r="S316" s="60"/>
      <c r="T316" s="61"/>
      <c r="U316" s="62">
        <v>1</v>
      </c>
      <c r="V316" s="60">
        <v>1</v>
      </c>
      <c r="W316" s="60">
        <v>1</v>
      </c>
      <c r="X316" s="63">
        <v>1.9</v>
      </c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</row>
    <row r="317" spans="1:143" ht="22.5">
      <c r="A317" s="106" t="s">
        <v>337</v>
      </c>
      <c r="B317" s="126" t="s">
        <v>313</v>
      </c>
      <c r="C317" s="171" t="s">
        <v>314</v>
      </c>
      <c r="D317" s="153" t="s">
        <v>339</v>
      </c>
      <c r="E317" s="64">
        <v>17</v>
      </c>
      <c r="F317" s="93">
        <v>24</v>
      </c>
      <c r="G317" s="93">
        <v>26</v>
      </c>
      <c r="H317" s="65">
        <v>2783.9</v>
      </c>
      <c r="I317" s="66">
        <v>7</v>
      </c>
      <c r="J317" s="47">
        <v>7</v>
      </c>
      <c r="K317" s="47">
        <v>7</v>
      </c>
      <c r="L317" s="65">
        <v>774.75</v>
      </c>
      <c r="M317" s="66">
        <v>8</v>
      </c>
      <c r="N317" s="64">
        <v>11</v>
      </c>
      <c r="O317" s="47">
        <v>13</v>
      </c>
      <c r="P317" s="65">
        <v>1604.2</v>
      </c>
      <c r="Q317" s="66">
        <v>3</v>
      </c>
      <c r="R317" s="47">
        <v>3</v>
      </c>
      <c r="S317" s="47">
        <v>3</v>
      </c>
      <c r="T317" s="65">
        <v>157.85</v>
      </c>
      <c r="U317" s="66">
        <v>3</v>
      </c>
      <c r="V317" s="47">
        <v>3</v>
      </c>
      <c r="W317" s="47">
        <v>4</v>
      </c>
      <c r="X317" s="48">
        <v>247.1</v>
      </c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</row>
    <row r="318" spans="1:143" ht="22.5">
      <c r="A318" s="106" t="s">
        <v>337</v>
      </c>
      <c r="B318" s="126" t="s">
        <v>313</v>
      </c>
      <c r="C318" s="171" t="s">
        <v>314</v>
      </c>
      <c r="D318" s="153" t="s">
        <v>340</v>
      </c>
      <c r="E318" s="64">
        <v>47</v>
      </c>
      <c r="F318" s="93">
        <v>154</v>
      </c>
      <c r="G318" s="93">
        <v>423</v>
      </c>
      <c r="H318" s="65">
        <v>92569.55</v>
      </c>
      <c r="I318" s="66">
        <v>28</v>
      </c>
      <c r="J318" s="47">
        <v>41</v>
      </c>
      <c r="K318" s="47">
        <v>107</v>
      </c>
      <c r="L318" s="65">
        <v>28479.55</v>
      </c>
      <c r="M318" s="66">
        <v>26</v>
      </c>
      <c r="N318" s="64">
        <v>46</v>
      </c>
      <c r="O318" s="47">
        <v>118</v>
      </c>
      <c r="P318" s="65">
        <v>31343.6</v>
      </c>
      <c r="Q318" s="66">
        <v>24</v>
      </c>
      <c r="R318" s="47">
        <v>29</v>
      </c>
      <c r="S318" s="47">
        <v>84</v>
      </c>
      <c r="T318" s="65">
        <v>14016.8</v>
      </c>
      <c r="U318" s="66">
        <v>28</v>
      </c>
      <c r="V318" s="47">
        <v>38</v>
      </c>
      <c r="W318" s="47">
        <v>113</v>
      </c>
      <c r="X318" s="48">
        <v>18729.6</v>
      </c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</row>
    <row r="319" spans="1:143" ht="12.75">
      <c r="A319" s="106" t="s">
        <v>337</v>
      </c>
      <c r="B319" s="126" t="s">
        <v>313</v>
      </c>
      <c r="C319" s="171" t="s">
        <v>314</v>
      </c>
      <c r="D319" s="153" t="s">
        <v>341</v>
      </c>
      <c r="E319" s="64">
        <v>45</v>
      </c>
      <c r="F319" s="93">
        <v>78</v>
      </c>
      <c r="G319" s="93">
        <v>117</v>
      </c>
      <c r="H319" s="65">
        <v>20127.6</v>
      </c>
      <c r="I319" s="66">
        <v>16</v>
      </c>
      <c r="J319" s="47">
        <v>22</v>
      </c>
      <c r="K319" s="47">
        <v>28</v>
      </c>
      <c r="L319" s="65">
        <v>4807.3</v>
      </c>
      <c r="M319" s="66">
        <v>25</v>
      </c>
      <c r="N319" s="64">
        <v>30</v>
      </c>
      <c r="O319" s="47">
        <v>45</v>
      </c>
      <c r="P319" s="65">
        <v>7684</v>
      </c>
      <c r="Q319" s="66">
        <v>16</v>
      </c>
      <c r="R319" s="47">
        <v>18</v>
      </c>
      <c r="S319" s="47">
        <v>32</v>
      </c>
      <c r="T319" s="65">
        <v>5516</v>
      </c>
      <c r="U319" s="66">
        <v>7</v>
      </c>
      <c r="V319" s="47">
        <v>8</v>
      </c>
      <c r="W319" s="47">
        <v>13</v>
      </c>
      <c r="X319" s="48">
        <v>2120.3</v>
      </c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</row>
    <row r="320" spans="1:143" ht="22.5">
      <c r="A320" s="106" t="s">
        <v>337</v>
      </c>
      <c r="B320" s="126" t="s">
        <v>313</v>
      </c>
      <c r="C320" s="171" t="s">
        <v>314</v>
      </c>
      <c r="D320" s="153" t="s">
        <v>315</v>
      </c>
      <c r="E320" s="64">
        <v>96</v>
      </c>
      <c r="F320" s="93">
        <v>205</v>
      </c>
      <c r="G320" s="93">
        <v>323</v>
      </c>
      <c r="H320" s="65">
        <v>65025.9</v>
      </c>
      <c r="I320" s="66">
        <v>39</v>
      </c>
      <c r="J320" s="47">
        <v>47</v>
      </c>
      <c r="K320" s="47">
        <v>63</v>
      </c>
      <c r="L320" s="65">
        <v>16522.55</v>
      </c>
      <c r="M320" s="66">
        <v>41</v>
      </c>
      <c r="N320" s="64">
        <v>54</v>
      </c>
      <c r="O320" s="47">
        <v>79</v>
      </c>
      <c r="P320" s="65">
        <v>20738.15</v>
      </c>
      <c r="Q320" s="66">
        <v>41</v>
      </c>
      <c r="R320" s="47">
        <v>54</v>
      </c>
      <c r="S320" s="47">
        <v>93</v>
      </c>
      <c r="T320" s="65">
        <v>14953.2</v>
      </c>
      <c r="U320" s="66">
        <v>38</v>
      </c>
      <c r="V320" s="47">
        <v>50</v>
      </c>
      <c r="W320" s="47">
        <v>89</v>
      </c>
      <c r="X320" s="48">
        <v>12812</v>
      </c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</row>
    <row r="321" spans="1:143" ht="12.75">
      <c r="A321" s="106" t="s">
        <v>337</v>
      </c>
      <c r="B321" s="126" t="s">
        <v>313</v>
      </c>
      <c r="C321" s="171" t="s">
        <v>314</v>
      </c>
      <c r="D321" s="153" t="s">
        <v>342</v>
      </c>
      <c r="E321" s="64">
        <v>7</v>
      </c>
      <c r="F321" s="93">
        <v>17</v>
      </c>
      <c r="G321" s="93">
        <v>108</v>
      </c>
      <c r="H321" s="65">
        <v>12202</v>
      </c>
      <c r="I321" s="66">
        <v>4</v>
      </c>
      <c r="J321" s="47">
        <v>5</v>
      </c>
      <c r="K321" s="47">
        <v>23</v>
      </c>
      <c r="L321" s="65">
        <v>2579.5</v>
      </c>
      <c r="M321" s="66">
        <v>4</v>
      </c>
      <c r="N321" s="64">
        <v>5</v>
      </c>
      <c r="O321" s="47">
        <v>36</v>
      </c>
      <c r="P321" s="65">
        <v>4074</v>
      </c>
      <c r="Q321" s="66">
        <v>3</v>
      </c>
      <c r="R321" s="47">
        <v>4</v>
      </c>
      <c r="S321" s="47">
        <v>24</v>
      </c>
      <c r="T321" s="65">
        <v>2716</v>
      </c>
      <c r="U321" s="66">
        <v>3</v>
      </c>
      <c r="V321" s="47">
        <v>3</v>
      </c>
      <c r="W321" s="47">
        <v>25</v>
      </c>
      <c r="X321" s="48">
        <v>2832.5</v>
      </c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</row>
    <row r="322" spans="1:143" ht="12.75">
      <c r="A322" s="106" t="s">
        <v>337</v>
      </c>
      <c r="B322" s="126" t="s">
        <v>313</v>
      </c>
      <c r="C322" s="171" t="s">
        <v>314</v>
      </c>
      <c r="D322" s="153" t="s">
        <v>343</v>
      </c>
      <c r="E322" s="64">
        <v>5</v>
      </c>
      <c r="F322" s="93">
        <v>7</v>
      </c>
      <c r="G322" s="93">
        <v>43</v>
      </c>
      <c r="H322" s="65">
        <v>4015.3</v>
      </c>
      <c r="I322" s="66">
        <v>3</v>
      </c>
      <c r="J322" s="47">
        <v>4</v>
      </c>
      <c r="K322" s="47">
        <v>17</v>
      </c>
      <c r="L322" s="65">
        <v>1570.7</v>
      </c>
      <c r="M322" s="66">
        <v>1</v>
      </c>
      <c r="N322" s="64">
        <v>1</v>
      </c>
      <c r="O322" s="47">
        <v>4</v>
      </c>
      <c r="P322" s="65">
        <v>368.4</v>
      </c>
      <c r="Q322" s="66"/>
      <c r="R322" s="47"/>
      <c r="S322" s="47"/>
      <c r="T322" s="65"/>
      <c r="U322" s="66">
        <v>2</v>
      </c>
      <c r="V322" s="47">
        <v>2</v>
      </c>
      <c r="W322" s="47">
        <v>22</v>
      </c>
      <c r="X322" s="48">
        <v>2076.2</v>
      </c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</row>
    <row r="323" spans="1:143" ht="12.75">
      <c r="A323" s="106" t="s">
        <v>337</v>
      </c>
      <c r="B323" s="126" t="s">
        <v>313</v>
      </c>
      <c r="C323" s="171" t="s">
        <v>314</v>
      </c>
      <c r="D323" s="153" t="s">
        <v>344</v>
      </c>
      <c r="E323" s="64">
        <v>1</v>
      </c>
      <c r="F323" s="93">
        <v>1</v>
      </c>
      <c r="G323" s="93">
        <v>5</v>
      </c>
      <c r="H323" s="65">
        <v>442</v>
      </c>
      <c r="I323" s="66"/>
      <c r="J323" s="47"/>
      <c r="K323" s="47"/>
      <c r="L323" s="65"/>
      <c r="M323" s="66">
        <v>1</v>
      </c>
      <c r="N323" s="64">
        <v>1</v>
      </c>
      <c r="O323" s="47">
        <v>5</v>
      </c>
      <c r="P323" s="65">
        <v>442</v>
      </c>
      <c r="Q323" s="66"/>
      <c r="R323" s="47"/>
      <c r="S323" s="47"/>
      <c r="T323" s="65"/>
      <c r="U323" s="66"/>
      <c r="V323" s="47"/>
      <c r="W323" s="47"/>
      <c r="X323" s="4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</row>
    <row r="324" spans="1:143" ht="12.75">
      <c r="A324" s="106" t="s">
        <v>337</v>
      </c>
      <c r="B324" s="126" t="s">
        <v>313</v>
      </c>
      <c r="C324" s="171" t="s">
        <v>314</v>
      </c>
      <c r="D324" s="153" t="s">
        <v>345</v>
      </c>
      <c r="E324" s="64">
        <v>4</v>
      </c>
      <c r="F324" s="93">
        <v>4</v>
      </c>
      <c r="G324" s="93">
        <v>21</v>
      </c>
      <c r="H324" s="65">
        <v>2065.3</v>
      </c>
      <c r="I324" s="66">
        <v>1</v>
      </c>
      <c r="J324" s="47">
        <v>1</v>
      </c>
      <c r="K324" s="47">
        <v>7</v>
      </c>
      <c r="L324" s="65">
        <v>756.3</v>
      </c>
      <c r="M324" s="66">
        <v>2</v>
      </c>
      <c r="N324" s="64">
        <v>2</v>
      </c>
      <c r="O324" s="47">
        <v>10</v>
      </c>
      <c r="P324" s="65">
        <v>1049</v>
      </c>
      <c r="Q324" s="66"/>
      <c r="R324" s="47"/>
      <c r="S324" s="47"/>
      <c r="T324" s="65"/>
      <c r="U324" s="66">
        <v>1</v>
      </c>
      <c r="V324" s="47">
        <v>1</v>
      </c>
      <c r="W324" s="47">
        <v>4</v>
      </c>
      <c r="X324" s="48">
        <v>260</v>
      </c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</row>
    <row r="325" spans="1:143" ht="22.5">
      <c r="A325" s="106" t="s">
        <v>337</v>
      </c>
      <c r="B325" s="126" t="s">
        <v>313</v>
      </c>
      <c r="C325" s="171" t="s">
        <v>314</v>
      </c>
      <c r="D325" s="153" t="s">
        <v>346</v>
      </c>
      <c r="E325" s="64">
        <v>34</v>
      </c>
      <c r="F325" s="93">
        <v>60</v>
      </c>
      <c r="G325" s="93">
        <v>172</v>
      </c>
      <c r="H325" s="65">
        <v>12048.1</v>
      </c>
      <c r="I325" s="66">
        <v>15</v>
      </c>
      <c r="J325" s="47">
        <v>18</v>
      </c>
      <c r="K325" s="47">
        <v>46</v>
      </c>
      <c r="L325" s="65">
        <v>3650.6</v>
      </c>
      <c r="M325" s="66">
        <v>14</v>
      </c>
      <c r="N325" s="64">
        <v>21</v>
      </c>
      <c r="O325" s="47">
        <v>59</v>
      </c>
      <c r="P325" s="65">
        <v>4843.5</v>
      </c>
      <c r="Q325" s="66">
        <v>10</v>
      </c>
      <c r="R325" s="47">
        <v>12</v>
      </c>
      <c r="S325" s="47">
        <v>39</v>
      </c>
      <c r="T325" s="65">
        <v>2007.7</v>
      </c>
      <c r="U325" s="66">
        <v>7</v>
      </c>
      <c r="V325" s="47">
        <v>9</v>
      </c>
      <c r="W325" s="47">
        <v>28</v>
      </c>
      <c r="X325" s="48">
        <v>1546.3</v>
      </c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</row>
    <row r="326" spans="1:143" ht="22.5">
      <c r="A326" s="106" t="s">
        <v>337</v>
      </c>
      <c r="B326" s="126" t="s">
        <v>313</v>
      </c>
      <c r="C326" s="171" t="s">
        <v>314</v>
      </c>
      <c r="D326" s="153" t="s">
        <v>347</v>
      </c>
      <c r="E326" s="64">
        <v>14</v>
      </c>
      <c r="F326" s="93">
        <v>49</v>
      </c>
      <c r="G326" s="93">
        <v>179</v>
      </c>
      <c r="H326" s="65">
        <v>21741.2</v>
      </c>
      <c r="I326" s="66">
        <v>10</v>
      </c>
      <c r="J326" s="47">
        <v>15</v>
      </c>
      <c r="K326" s="47">
        <v>45</v>
      </c>
      <c r="L326" s="65">
        <v>5912.4</v>
      </c>
      <c r="M326" s="66">
        <v>7</v>
      </c>
      <c r="N326" s="64">
        <v>14</v>
      </c>
      <c r="O326" s="47">
        <v>45</v>
      </c>
      <c r="P326" s="65">
        <v>5931.4</v>
      </c>
      <c r="Q326" s="66">
        <v>7</v>
      </c>
      <c r="R326" s="47">
        <v>11</v>
      </c>
      <c r="S326" s="47">
        <v>46</v>
      </c>
      <c r="T326" s="65">
        <v>5123.6</v>
      </c>
      <c r="U326" s="66">
        <v>8</v>
      </c>
      <c r="V326" s="47">
        <v>9</v>
      </c>
      <c r="W326" s="47">
        <v>43</v>
      </c>
      <c r="X326" s="48">
        <v>4773.8</v>
      </c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</row>
    <row r="327" spans="1:143" ht="12.75">
      <c r="A327" s="106" t="s">
        <v>337</v>
      </c>
      <c r="B327" s="126" t="s">
        <v>313</v>
      </c>
      <c r="C327" s="171" t="s">
        <v>314</v>
      </c>
      <c r="D327" s="153" t="s">
        <v>348</v>
      </c>
      <c r="E327" s="64">
        <v>96</v>
      </c>
      <c r="F327" s="93">
        <v>204</v>
      </c>
      <c r="G327" s="93">
        <v>631</v>
      </c>
      <c r="H327" s="65">
        <v>47078.3</v>
      </c>
      <c r="I327" s="66">
        <v>49</v>
      </c>
      <c r="J327" s="47">
        <v>60</v>
      </c>
      <c r="K327" s="47">
        <v>176</v>
      </c>
      <c r="L327" s="65">
        <v>12638.7</v>
      </c>
      <c r="M327" s="66">
        <v>49</v>
      </c>
      <c r="N327" s="64">
        <v>71</v>
      </c>
      <c r="O327" s="47">
        <v>228</v>
      </c>
      <c r="P327" s="65">
        <v>16714.4</v>
      </c>
      <c r="Q327" s="66">
        <v>27</v>
      </c>
      <c r="R327" s="47">
        <v>35</v>
      </c>
      <c r="S327" s="47">
        <v>99</v>
      </c>
      <c r="T327" s="65">
        <v>7046.5</v>
      </c>
      <c r="U327" s="66">
        <v>29</v>
      </c>
      <c r="V327" s="47">
        <v>38</v>
      </c>
      <c r="W327" s="47">
        <v>128</v>
      </c>
      <c r="X327" s="48">
        <v>10678.7</v>
      </c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</row>
    <row r="328" spans="1:143" ht="22.5">
      <c r="A328" s="106" t="s">
        <v>337</v>
      </c>
      <c r="B328" s="126" t="s">
        <v>313</v>
      </c>
      <c r="C328" s="171" t="s">
        <v>314</v>
      </c>
      <c r="D328" s="153" t="s">
        <v>349</v>
      </c>
      <c r="E328" s="64">
        <v>1</v>
      </c>
      <c r="F328" s="93">
        <v>1</v>
      </c>
      <c r="G328" s="93">
        <v>0</v>
      </c>
      <c r="H328" s="65">
        <v>11.6</v>
      </c>
      <c r="I328" s="66">
        <v>1</v>
      </c>
      <c r="J328" s="47">
        <v>1</v>
      </c>
      <c r="K328" s="47">
        <v>0</v>
      </c>
      <c r="L328" s="65">
        <v>11.6</v>
      </c>
      <c r="M328" s="66"/>
      <c r="N328" s="64"/>
      <c r="O328" s="47"/>
      <c r="P328" s="65"/>
      <c r="Q328" s="66"/>
      <c r="R328" s="47"/>
      <c r="S328" s="47"/>
      <c r="T328" s="65"/>
      <c r="U328" s="66"/>
      <c r="V328" s="47"/>
      <c r="W328" s="47"/>
      <c r="X328" s="4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</row>
    <row r="329" spans="1:143" ht="22.5">
      <c r="A329" s="106" t="s">
        <v>337</v>
      </c>
      <c r="B329" s="126" t="s">
        <v>313</v>
      </c>
      <c r="C329" s="171" t="s">
        <v>314</v>
      </c>
      <c r="D329" s="153" t="s">
        <v>350</v>
      </c>
      <c r="E329" s="64">
        <v>19</v>
      </c>
      <c r="F329" s="93">
        <v>24</v>
      </c>
      <c r="G329" s="93">
        <v>65</v>
      </c>
      <c r="H329" s="65">
        <v>3135</v>
      </c>
      <c r="I329" s="66"/>
      <c r="J329" s="47"/>
      <c r="K329" s="47"/>
      <c r="L329" s="65"/>
      <c r="M329" s="66">
        <v>4</v>
      </c>
      <c r="N329" s="64">
        <v>4</v>
      </c>
      <c r="O329" s="47">
        <v>12</v>
      </c>
      <c r="P329" s="65">
        <v>737.4</v>
      </c>
      <c r="Q329" s="66">
        <v>8</v>
      </c>
      <c r="R329" s="47">
        <v>9</v>
      </c>
      <c r="S329" s="47">
        <v>24</v>
      </c>
      <c r="T329" s="65">
        <v>1066.5</v>
      </c>
      <c r="U329" s="66">
        <v>10</v>
      </c>
      <c r="V329" s="47">
        <v>11</v>
      </c>
      <c r="W329" s="47">
        <v>29</v>
      </c>
      <c r="X329" s="48">
        <v>1331.1</v>
      </c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</row>
    <row r="330" spans="1:143" ht="22.5">
      <c r="A330" s="106" t="s">
        <v>337</v>
      </c>
      <c r="B330" s="126" t="s">
        <v>313</v>
      </c>
      <c r="C330" s="171" t="s">
        <v>314</v>
      </c>
      <c r="D330" s="153" t="s">
        <v>351</v>
      </c>
      <c r="E330" s="64">
        <v>1</v>
      </c>
      <c r="F330" s="93">
        <v>1</v>
      </c>
      <c r="G330" s="93">
        <v>2</v>
      </c>
      <c r="H330" s="65">
        <v>236.2</v>
      </c>
      <c r="I330" s="66"/>
      <c r="J330" s="47"/>
      <c r="K330" s="47"/>
      <c r="L330" s="65"/>
      <c r="M330" s="66">
        <v>1</v>
      </c>
      <c r="N330" s="64">
        <v>1</v>
      </c>
      <c r="O330" s="47">
        <v>2</v>
      </c>
      <c r="P330" s="65">
        <v>236.2</v>
      </c>
      <c r="Q330" s="66"/>
      <c r="R330" s="47"/>
      <c r="S330" s="47"/>
      <c r="T330" s="65"/>
      <c r="U330" s="66"/>
      <c r="V330" s="47"/>
      <c r="W330" s="47"/>
      <c r="X330" s="4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</row>
    <row r="331" spans="1:143" ht="22.5">
      <c r="A331" s="106" t="s">
        <v>337</v>
      </c>
      <c r="B331" s="126" t="s">
        <v>313</v>
      </c>
      <c r="C331" s="171" t="s">
        <v>314</v>
      </c>
      <c r="D331" s="153" t="s">
        <v>316</v>
      </c>
      <c r="E331" s="64">
        <v>500</v>
      </c>
      <c r="F331" s="93">
        <v>1210</v>
      </c>
      <c r="G331" s="93">
        <v>3640</v>
      </c>
      <c r="H331" s="65">
        <v>327128.5</v>
      </c>
      <c r="I331" s="66">
        <v>212</v>
      </c>
      <c r="J331" s="47">
        <v>279</v>
      </c>
      <c r="K331" s="47">
        <v>787</v>
      </c>
      <c r="L331" s="65">
        <v>70829.5</v>
      </c>
      <c r="M331" s="66">
        <v>213</v>
      </c>
      <c r="N331" s="64">
        <v>284</v>
      </c>
      <c r="O331" s="47">
        <v>803</v>
      </c>
      <c r="P331" s="65">
        <v>72128.3</v>
      </c>
      <c r="Q331" s="66">
        <v>208</v>
      </c>
      <c r="R331" s="47">
        <v>300</v>
      </c>
      <c r="S331" s="47">
        <v>943</v>
      </c>
      <c r="T331" s="65">
        <v>84583.7</v>
      </c>
      <c r="U331" s="66">
        <v>251</v>
      </c>
      <c r="V331" s="47">
        <v>349</v>
      </c>
      <c r="W331" s="47">
        <v>1107</v>
      </c>
      <c r="X331" s="48">
        <v>99587</v>
      </c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</row>
    <row r="332" spans="1:143" ht="12.75">
      <c r="A332" s="106" t="s">
        <v>337</v>
      </c>
      <c r="B332" s="126" t="s">
        <v>313</v>
      </c>
      <c r="C332" s="171" t="s">
        <v>314</v>
      </c>
      <c r="D332" s="148" t="s">
        <v>677</v>
      </c>
      <c r="E332" s="26">
        <v>755</v>
      </c>
      <c r="F332" s="94">
        <f>SUM(F316:F331)</f>
        <v>2040</v>
      </c>
      <c r="G332" s="94">
        <f>SUM(G316:G331)</f>
        <v>5756</v>
      </c>
      <c r="H332" s="94">
        <f>SUM(H316:H331)</f>
        <v>610612.35</v>
      </c>
      <c r="I332" s="29">
        <v>371</v>
      </c>
      <c r="J332" s="94">
        <f>SUM(J316:J331)</f>
        <v>500</v>
      </c>
      <c r="K332" s="94">
        <f>SUM(K316:K331)</f>
        <v>1306</v>
      </c>
      <c r="L332" s="94">
        <f>SUM(L316:L331)</f>
        <v>148533.45</v>
      </c>
      <c r="M332" s="29">
        <v>371</v>
      </c>
      <c r="N332" s="94">
        <f>SUM(N316:N331)</f>
        <v>545</v>
      </c>
      <c r="O332" s="94">
        <f>SUM(O316:O331)</f>
        <v>1459</v>
      </c>
      <c r="P332" s="94">
        <f>SUM(P316:P331)</f>
        <v>167894.55</v>
      </c>
      <c r="Q332" s="29">
        <v>331</v>
      </c>
      <c r="R332" s="94">
        <f>SUM(R316:R331)</f>
        <v>475</v>
      </c>
      <c r="S332" s="94">
        <f>SUM(S316:S331)</f>
        <v>1387</v>
      </c>
      <c r="T332" s="94">
        <f>SUM(T316:T331)</f>
        <v>137187.85</v>
      </c>
      <c r="U332" s="29">
        <v>374</v>
      </c>
      <c r="V332" s="94">
        <f>SUM(V316:V331)</f>
        <v>522</v>
      </c>
      <c r="W332" s="94">
        <f>SUM(W316:W331)</f>
        <v>1606</v>
      </c>
      <c r="X332" s="94">
        <f>SUM(X316:X331)</f>
        <v>156996.5</v>
      </c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</row>
    <row r="333" spans="1:143" ht="22.5">
      <c r="A333" s="106" t="s">
        <v>337</v>
      </c>
      <c r="B333" s="126" t="s">
        <v>352</v>
      </c>
      <c r="C333" s="127" t="s">
        <v>353</v>
      </c>
      <c r="D333" s="153" t="s">
        <v>354</v>
      </c>
      <c r="E333" s="64">
        <v>257</v>
      </c>
      <c r="F333" s="93">
        <v>603</v>
      </c>
      <c r="G333" s="93">
        <v>984</v>
      </c>
      <c r="H333" s="65">
        <v>266616.1</v>
      </c>
      <c r="I333" s="66">
        <v>105</v>
      </c>
      <c r="J333" s="47">
        <v>138</v>
      </c>
      <c r="K333" s="47">
        <v>210</v>
      </c>
      <c r="L333" s="65">
        <v>56364.55</v>
      </c>
      <c r="M333" s="66">
        <v>109</v>
      </c>
      <c r="N333" s="64">
        <v>144</v>
      </c>
      <c r="O333" s="47">
        <v>236</v>
      </c>
      <c r="P333" s="65">
        <v>64227.35</v>
      </c>
      <c r="Q333" s="66">
        <v>102</v>
      </c>
      <c r="R333" s="47">
        <v>125</v>
      </c>
      <c r="S333" s="47">
        <v>211</v>
      </c>
      <c r="T333" s="65">
        <v>57322.55</v>
      </c>
      <c r="U333" s="66">
        <v>138</v>
      </c>
      <c r="V333" s="47">
        <v>196</v>
      </c>
      <c r="W333" s="47">
        <v>327</v>
      </c>
      <c r="X333" s="48">
        <v>88701.65</v>
      </c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</row>
    <row r="334" spans="1:143" ht="12.75">
      <c r="A334" s="106" t="s">
        <v>337</v>
      </c>
      <c r="B334" s="126" t="s">
        <v>352</v>
      </c>
      <c r="C334" s="127" t="s">
        <v>353</v>
      </c>
      <c r="D334" s="153" t="s">
        <v>355</v>
      </c>
      <c r="E334" s="64">
        <v>45</v>
      </c>
      <c r="F334" s="93">
        <v>196</v>
      </c>
      <c r="G334" s="93">
        <v>919</v>
      </c>
      <c r="H334" s="65">
        <v>186806.2</v>
      </c>
      <c r="I334" s="66">
        <v>20</v>
      </c>
      <c r="J334" s="47">
        <v>42</v>
      </c>
      <c r="K334" s="47">
        <v>156</v>
      </c>
      <c r="L334" s="65">
        <v>32380.7</v>
      </c>
      <c r="M334" s="66">
        <v>24</v>
      </c>
      <c r="N334" s="64">
        <v>54</v>
      </c>
      <c r="O334" s="47">
        <v>308</v>
      </c>
      <c r="P334" s="65">
        <v>62625.2</v>
      </c>
      <c r="Q334" s="66">
        <v>23</v>
      </c>
      <c r="R334" s="47">
        <v>51</v>
      </c>
      <c r="S334" s="47">
        <v>270</v>
      </c>
      <c r="T334" s="65">
        <v>54503.8</v>
      </c>
      <c r="U334" s="66">
        <v>21</v>
      </c>
      <c r="V334" s="47">
        <v>49</v>
      </c>
      <c r="W334" s="47">
        <v>185</v>
      </c>
      <c r="X334" s="48">
        <v>37296.5</v>
      </c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</row>
    <row r="335" spans="1:143" ht="22.5">
      <c r="A335" s="106" t="s">
        <v>337</v>
      </c>
      <c r="B335" s="126" t="s">
        <v>352</v>
      </c>
      <c r="C335" s="127" t="s">
        <v>353</v>
      </c>
      <c r="D335" s="153" t="s">
        <v>356</v>
      </c>
      <c r="E335" s="64">
        <v>113</v>
      </c>
      <c r="F335" s="93">
        <v>221</v>
      </c>
      <c r="G335" s="93">
        <v>314</v>
      </c>
      <c r="H335" s="65">
        <v>39161.1</v>
      </c>
      <c r="I335" s="66">
        <v>46</v>
      </c>
      <c r="J335" s="47">
        <v>54</v>
      </c>
      <c r="K335" s="47">
        <v>76</v>
      </c>
      <c r="L335" s="65">
        <v>9497.6</v>
      </c>
      <c r="M335" s="66">
        <v>46</v>
      </c>
      <c r="N335" s="64">
        <v>57</v>
      </c>
      <c r="O335" s="47">
        <v>75</v>
      </c>
      <c r="P335" s="65">
        <v>9236.6</v>
      </c>
      <c r="Q335" s="66">
        <v>41</v>
      </c>
      <c r="R335" s="47">
        <v>54</v>
      </c>
      <c r="S335" s="47">
        <v>77</v>
      </c>
      <c r="T335" s="65">
        <v>9637</v>
      </c>
      <c r="U335" s="66">
        <v>44</v>
      </c>
      <c r="V335" s="47">
        <v>56</v>
      </c>
      <c r="W335" s="47">
        <v>86</v>
      </c>
      <c r="X335" s="48">
        <v>10789.9</v>
      </c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</row>
    <row r="336" spans="1:143" ht="22.5">
      <c r="A336" s="106" t="s">
        <v>337</v>
      </c>
      <c r="B336" s="126" t="s">
        <v>352</v>
      </c>
      <c r="C336" s="127" t="s">
        <v>353</v>
      </c>
      <c r="D336" s="153" t="s">
        <v>357</v>
      </c>
      <c r="E336" s="64">
        <v>3</v>
      </c>
      <c r="F336" s="93">
        <v>3</v>
      </c>
      <c r="G336" s="93">
        <v>7</v>
      </c>
      <c r="H336" s="65">
        <v>2021.2</v>
      </c>
      <c r="I336" s="66">
        <v>3</v>
      </c>
      <c r="J336" s="47">
        <v>3</v>
      </c>
      <c r="K336" s="47">
        <v>7</v>
      </c>
      <c r="L336" s="65">
        <v>2021.2</v>
      </c>
      <c r="M336" s="66"/>
      <c r="N336" s="64"/>
      <c r="O336" s="47"/>
      <c r="P336" s="65"/>
      <c r="Q336" s="66"/>
      <c r="R336" s="47"/>
      <c r="S336" s="47"/>
      <c r="T336" s="65"/>
      <c r="U336" s="66"/>
      <c r="V336" s="47"/>
      <c r="W336" s="47"/>
      <c r="X336" s="4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</row>
    <row r="337" spans="1:143" ht="22.5">
      <c r="A337" s="106" t="s">
        <v>337</v>
      </c>
      <c r="B337" s="126" t="s">
        <v>352</v>
      </c>
      <c r="C337" s="127" t="s">
        <v>353</v>
      </c>
      <c r="D337" s="153" t="s">
        <v>358</v>
      </c>
      <c r="E337" s="64">
        <v>93</v>
      </c>
      <c r="F337" s="93">
        <v>189</v>
      </c>
      <c r="G337" s="93">
        <v>319</v>
      </c>
      <c r="H337" s="65">
        <v>99300.5</v>
      </c>
      <c r="I337" s="66">
        <v>31</v>
      </c>
      <c r="J337" s="47">
        <v>37</v>
      </c>
      <c r="K337" s="47">
        <v>55</v>
      </c>
      <c r="L337" s="65">
        <v>17110.45</v>
      </c>
      <c r="M337" s="66">
        <v>43</v>
      </c>
      <c r="N337" s="64">
        <v>61</v>
      </c>
      <c r="O337" s="47">
        <v>115</v>
      </c>
      <c r="P337" s="65">
        <v>35622.65</v>
      </c>
      <c r="Q337" s="66">
        <v>30</v>
      </c>
      <c r="R337" s="47">
        <v>38</v>
      </c>
      <c r="S337" s="47">
        <v>66</v>
      </c>
      <c r="T337" s="65">
        <v>20463</v>
      </c>
      <c r="U337" s="66">
        <v>38</v>
      </c>
      <c r="V337" s="47">
        <v>53</v>
      </c>
      <c r="W337" s="47">
        <v>83</v>
      </c>
      <c r="X337" s="48">
        <v>26104.4</v>
      </c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</row>
    <row r="338" spans="1:143" ht="22.5">
      <c r="A338" s="106" t="s">
        <v>337</v>
      </c>
      <c r="B338" s="126" t="s">
        <v>352</v>
      </c>
      <c r="C338" s="127" t="s">
        <v>353</v>
      </c>
      <c r="D338" s="153" t="s">
        <v>359</v>
      </c>
      <c r="E338" s="64">
        <v>125</v>
      </c>
      <c r="F338" s="93">
        <v>414</v>
      </c>
      <c r="G338" s="93">
        <v>1319</v>
      </c>
      <c r="H338" s="65">
        <v>323553.75</v>
      </c>
      <c r="I338" s="66">
        <v>64</v>
      </c>
      <c r="J338" s="47">
        <v>95</v>
      </c>
      <c r="K338" s="47">
        <v>286</v>
      </c>
      <c r="L338" s="65">
        <v>70188.15</v>
      </c>
      <c r="M338" s="66">
        <v>69</v>
      </c>
      <c r="N338" s="64">
        <v>122</v>
      </c>
      <c r="O338" s="47">
        <v>386</v>
      </c>
      <c r="P338" s="65">
        <v>94774.1</v>
      </c>
      <c r="Q338" s="66">
        <v>64</v>
      </c>
      <c r="R338" s="47">
        <v>90</v>
      </c>
      <c r="S338" s="47">
        <v>316</v>
      </c>
      <c r="T338" s="65">
        <v>77479.95</v>
      </c>
      <c r="U338" s="66">
        <v>70</v>
      </c>
      <c r="V338" s="47">
        <v>108</v>
      </c>
      <c r="W338" s="47">
        <v>331</v>
      </c>
      <c r="X338" s="48">
        <v>81111.55</v>
      </c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</row>
    <row r="339" spans="1:143" ht="22.5">
      <c r="A339" s="106" t="s">
        <v>337</v>
      </c>
      <c r="B339" s="126" t="s">
        <v>352</v>
      </c>
      <c r="C339" s="127" t="s">
        <v>353</v>
      </c>
      <c r="D339" s="153" t="s">
        <v>360</v>
      </c>
      <c r="E339" s="64">
        <v>5</v>
      </c>
      <c r="F339" s="93">
        <v>5</v>
      </c>
      <c r="G339" s="93">
        <v>11</v>
      </c>
      <c r="H339" s="65">
        <v>3439.5</v>
      </c>
      <c r="I339" s="66">
        <v>3</v>
      </c>
      <c r="J339" s="47">
        <v>3</v>
      </c>
      <c r="K339" s="47">
        <v>8</v>
      </c>
      <c r="L339" s="65">
        <v>2471.7</v>
      </c>
      <c r="M339" s="66">
        <v>1</v>
      </c>
      <c r="N339" s="64">
        <v>1</v>
      </c>
      <c r="O339" s="47">
        <v>1</v>
      </c>
      <c r="P339" s="65">
        <v>483.6</v>
      </c>
      <c r="Q339" s="66"/>
      <c r="R339" s="47"/>
      <c r="S339" s="47"/>
      <c r="T339" s="65"/>
      <c r="U339" s="66">
        <v>1</v>
      </c>
      <c r="V339" s="47">
        <v>1</v>
      </c>
      <c r="W339" s="47">
        <v>2</v>
      </c>
      <c r="X339" s="48">
        <v>484.2</v>
      </c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</row>
    <row r="340" spans="1:143" ht="22.5">
      <c r="A340" s="106" t="s">
        <v>337</v>
      </c>
      <c r="B340" s="126" t="s">
        <v>352</v>
      </c>
      <c r="C340" s="127" t="s">
        <v>353</v>
      </c>
      <c r="D340" s="153" t="s">
        <v>361</v>
      </c>
      <c r="E340" s="64">
        <v>88</v>
      </c>
      <c r="F340" s="93">
        <v>185</v>
      </c>
      <c r="G340" s="93">
        <v>254</v>
      </c>
      <c r="H340" s="65">
        <v>86052</v>
      </c>
      <c r="I340" s="66">
        <v>25</v>
      </c>
      <c r="J340" s="47">
        <v>38</v>
      </c>
      <c r="K340" s="47">
        <v>48</v>
      </c>
      <c r="L340" s="65">
        <v>16225.5</v>
      </c>
      <c r="M340" s="66">
        <v>31</v>
      </c>
      <c r="N340" s="64">
        <v>35</v>
      </c>
      <c r="O340" s="47">
        <v>41</v>
      </c>
      <c r="P340" s="65">
        <v>13798</v>
      </c>
      <c r="Q340" s="66">
        <v>38</v>
      </c>
      <c r="R340" s="47">
        <v>47</v>
      </c>
      <c r="S340" s="47">
        <v>70</v>
      </c>
      <c r="T340" s="65">
        <v>23728.5</v>
      </c>
      <c r="U340" s="66">
        <v>44</v>
      </c>
      <c r="V340" s="47">
        <v>65</v>
      </c>
      <c r="W340" s="47">
        <v>95</v>
      </c>
      <c r="X340" s="48">
        <v>32300</v>
      </c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</row>
    <row r="341" spans="1:143" ht="22.5">
      <c r="A341" s="106" t="s">
        <v>337</v>
      </c>
      <c r="B341" s="126" t="s">
        <v>352</v>
      </c>
      <c r="C341" s="127" t="s">
        <v>353</v>
      </c>
      <c r="D341" s="153" t="s">
        <v>362</v>
      </c>
      <c r="E341" s="64">
        <v>263</v>
      </c>
      <c r="F341" s="93">
        <v>724</v>
      </c>
      <c r="G341" s="93">
        <v>2853</v>
      </c>
      <c r="H341" s="65">
        <v>489337.6</v>
      </c>
      <c r="I341" s="66">
        <v>112</v>
      </c>
      <c r="J341" s="47">
        <v>153</v>
      </c>
      <c r="K341" s="47">
        <v>514</v>
      </c>
      <c r="L341" s="65">
        <v>87866.1</v>
      </c>
      <c r="M341" s="66">
        <v>127</v>
      </c>
      <c r="N341" s="64">
        <v>195</v>
      </c>
      <c r="O341" s="47">
        <v>782</v>
      </c>
      <c r="P341" s="65">
        <v>134293.4</v>
      </c>
      <c r="Q341" s="66">
        <v>127</v>
      </c>
      <c r="R341" s="47">
        <v>179</v>
      </c>
      <c r="S341" s="47">
        <v>743</v>
      </c>
      <c r="T341" s="65">
        <v>127521.5</v>
      </c>
      <c r="U341" s="66">
        <v>142</v>
      </c>
      <c r="V341" s="47">
        <v>197</v>
      </c>
      <c r="W341" s="47">
        <v>814</v>
      </c>
      <c r="X341" s="48">
        <v>139656.6</v>
      </c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</row>
    <row r="342" spans="1:143" ht="22.5">
      <c r="A342" s="106" t="s">
        <v>337</v>
      </c>
      <c r="B342" s="126" t="s">
        <v>352</v>
      </c>
      <c r="C342" s="127" t="s">
        <v>353</v>
      </c>
      <c r="D342" s="153" t="s">
        <v>363</v>
      </c>
      <c r="E342" s="64">
        <v>88</v>
      </c>
      <c r="F342" s="93">
        <v>151</v>
      </c>
      <c r="G342" s="93">
        <v>245</v>
      </c>
      <c r="H342" s="65">
        <v>72775.65</v>
      </c>
      <c r="I342" s="66">
        <v>28</v>
      </c>
      <c r="J342" s="47">
        <v>34</v>
      </c>
      <c r="K342" s="47">
        <v>51</v>
      </c>
      <c r="L342" s="65">
        <v>14998.7</v>
      </c>
      <c r="M342" s="66">
        <v>26</v>
      </c>
      <c r="N342" s="64">
        <v>37</v>
      </c>
      <c r="O342" s="47">
        <v>60</v>
      </c>
      <c r="P342" s="65">
        <v>18092.2</v>
      </c>
      <c r="Q342" s="66">
        <v>21</v>
      </c>
      <c r="R342" s="47">
        <v>32</v>
      </c>
      <c r="S342" s="47">
        <v>73</v>
      </c>
      <c r="T342" s="65">
        <v>21193.4</v>
      </c>
      <c r="U342" s="66">
        <v>39</v>
      </c>
      <c r="V342" s="47">
        <v>48</v>
      </c>
      <c r="W342" s="47">
        <v>61</v>
      </c>
      <c r="X342" s="48">
        <v>18491.35</v>
      </c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</row>
    <row r="343" spans="1:143" ht="22.5">
      <c r="A343" s="106" t="s">
        <v>337</v>
      </c>
      <c r="B343" s="126" t="s">
        <v>352</v>
      </c>
      <c r="C343" s="127" t="s">
        <v>353</v>
      </c>
      <c r="D343" s="153" t="s">
        <v>364</v>
      </c>
      <c r="E343" s="64">
        <v>18</v>
      </c>
      <c r="F343" s="93">
        <v>25</v>
      </c>
      <c r="G343" s="93">
        <v>28</v>
      </c>
      <c r="H343" s="65">
        <v>4247.6</v>
      </c>
      <c r="I343" s="66">
        <v>3</v>
      </c>
      <c r="J343" s="47">
        <v>3</v>
      </c>
      <c r="K343" s="47">
        <v>4</v>
      </c>
      <c r="L343" s="65">
        <v>555.2</v>
      </c>
      <c r="M343" s="66">
        <v>7</v>
      </c>
      <c r="N343" s="64">
        <v>7</v>
      </c>
      <c r="O343" s="47">
        <v>8</v>
      </c>
      <c r="P343" s="65">
        <v>1199.8</v>
      </c>
      <c r="Q343" s="66">
        <v>6</v>
      </c>
      <c r="R343" s="47">
        <v>6</v>
      </c>
      <c r="S343" s="47">
        <v>6</v>
      </c>
      <c r="T343" s="65">
        <v>903.7</v>
      </c>
      <c r="U343" s="66">
        <v>6</v>
      </c>
      <c r="V343" s="47">
        <v>9</v>
      </c>
      <c r="W343" s="47">
        <v>10</v>
      </c>
      <c r="X343" s="48">
        <v>1588.9</v>
      </c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</row>
    <row r="344" spans="1:143" ht="22.5">
      <c r="A344" s="106" t="s">
        <v>337</v>
      </c>
      <c r="B344" s="126" t="s">
        <v>352</v>
      </c>
      <c r="C344" s="127" t="s">
        <v>353</v>
      </c>
      <c r="D344" s="153" t="s">
        <v>365</v>
      </c>
      <c r="E344" s="64">
        <v>13</v>
      </c>
      <c r="F344" s="93">
        <v>34</v>
      </c>
      <c r="G344" s="93">
        <v>36</v>
      </c>
      <c r="H344" s="65">
        <v>20147.2</v>
      </c>
      <c r="I344" s="66">
        <v>7</v>
      </c>
      <c r="J344" s="47">
        <v>8</v>
      </c>
      <c r="K344" s="47">
        <v>9</v>
      </c>
      <c r="L344" s="65">
        <v>5120.3</v>
      </c>
      <c r="M344" s="66">
        <v>9</v>
      </c>
      <c r="N344" s="64">
        <v>14</v>
      </c>
      <c r="O344" s="47">
        <v>13</v>
      </c>
      <c r="P344" s="65">
        <v>7347.1</v>
      </c>
      <c r="Q344" s="66">
        <v>4</v>
      </c>
      <c r="R344" s="47">
        <v>7</v>
      </c>
      <c r="S344" s="47">
        <v>8</v>
      </c>
      <c r="T344" s="65">
        <v>4260.4</v>
      </c>
      <c r="U344" s="66">
        <v>3</v>
      </c>
      <c r="V344" s="47">
        <v>5</v>
      </c>
      <c r="W344" s="47">
        <v>6</v>
      </c>
      <c r="X344" s="48">
        <v>3419.4</v>
      </c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</row>
    <row r="345" spans="1:143" ht="22.5">
      <c r="A345" s="106" t="s">
        <v>337</v>
      </c>
      <c r="B345" s="126" t="s">
        <v>352</v>
      </c>
      <c r="C345" s="127" t="s">
        <v>353</v>
      </c>
      <c r="D345" s="153" t="s">
        <v>366</v>
      </c>
      <c r="E345" s="64">
        <v>5</v>
      </c>
      <c r="F345" s="93">
        <v>8</v>
      </c>
      <c r="G345" s="93">
        <v>8</v>
      </c>
      <c r="H345" s="65">
        <v>8568.3</v>
      </c>
      <c r="I345" s="66">
        <v>3</v>
      </c>
      <c r="J345" s="47">
        <v>3</v>
      </c>
      <c r="K345" s="47">
        <v>3</v>
      </c>
      <c r="L345" s="65">
        <v>3232</v>
      </c>
      <c r="M345" s="66">
        <v>4</v>
      </c>
      <c r="N345" s="64">
        <v>5</v>
      </c>
      <c r="O345" s="47">
        <v>5</v>
      </c>
      <c r="P345" s="65">
        <v>5336.3</v>
      </c>
      <c r="Q345" s="66"/>
      <c r="R345" s="47"/>
      <c r="S345" s="47"/>
      <c r="T345" s="65"/>
      <c r="U345" s="66"/>
      <c r="V345" s="47"/>
      <c r="W345" s="47"/>
      <c r="X345" s="4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</row>
    <row r="346" spans="1:143" ht="12.75">
      <c r="A346" s="106" t="s">
        <v>337</v>
      </c>
      <c r="B346" s="126" t="s">
        <v>352</v>
      </c>
      <c r="C346" s="127" t="s">
        <v>353</v>
      </c>
      <c r="D346" s="148" t="s">
        <v>677</v>
      </c>
      <c r="E346" s="26">
        <v>882</v>
      </c>
      <c r="F346" s="94">
        <f>SUM(F333:F345)</f>
        <v>2758</v>
      </c>
      <c r="G346" s="94">
        <f>SUM(G333:G345)</f>
        <v>7297</v>
      </c>
      <c r="H346" s="94">
        <f>SUM(H333:H345)</f>
        <v>1602026.7</v>
      </c>
      <c r="I346" s="29">
        <v>415</v>
      </c>
      <c r="J346" s="94">
        <f>SUM(J333:J345)</f>
        <v>611</v>
      </c>
      <c r="K346" s="94">
        <f>SUM(K333:K345)</f>
        <v>1427</v>
      </c>
      <c r="L346" s="94">
        <f>SUM(L333:L345)</f>
        <v>318032.15</v>
      </c>
      <c r="M346" s="29">
        <v>461</v>
      </c>
      <c r="N346" s="94">
        <f>SUM(N333:N345)</f>
        <v>732</v>
      </c>
      <c r="O346" s="94">
        <f>SUM(O333:O345)</f>
        <v>2030</v>
      </c>
      <c r="P346" s="94">
        <f>SUM(P333:P345)</f>
        <v>447036.3</v>
      </c>
      <c r="Q346" s="29">
        <v>426</v>
      </c>
      <c r="R346" s="94">
        <f>SUM(R333:R345)</f>
        <v>629</v>
      </c>
      <c r="S346" s="94">
        <f>SUM(S333:S345)</f>
        <v>1840</v>
      </c>
      <c r="T346" s="94">
        <f>SUM(T333:T345)</f>
        <v>397013.80000000005</v>
      </c>
      <c r="U346" s="29">
        <v>510</v>
      </c>
      <c r="V346" s="94">
        <f>SUM(V333:V345)</f>
        <v>787</v>
      </c>
      <c r="W346" s="94">
        <f>SUM(W333:W345)</f>
        <v>2000</v>
      </c>
      <c r="X346" s="94">
        <f>SUM(X333:X345)</f>
        <v>439944.45000000007</v>
      </c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</row>
    <row r="347" spans="1:143" ht="12.75">
      <c r="A347" s="106" t="s">
        <v>337</v>
      </c>
      <c r="B347" s="126" t="s">
        <v>367</v>
      </c>
      <c r="C347" s="127" t="s">
        <v>368</v>
      </c>
      <c r="D347" s="153" t="s">
        <v>369</v>
      </c>
      <c r="E347" s="64">
        <v>397</v>
      </c>
      <c r="F347" s="93">
        <v>1271</v>
      </c>
      <c r="G347" s="93">
        <v>5285</v>
      </c>
      <c r="H347" s="65">
        <v>396752.2</v>
      </c>
      <c r="I347" s="66">
        <v>197</v>
      </c>
      <c r="J347" s="47">
        <v>319</v>
      </c>
      <c r="K347" s="47">
        <v>1153</v>
      </c>
      <c r="L347" s="65">
        <v>86584.15</v>
      </c>
      <c r="M347" s="66">
        <v>209</v>
      </c>
      <c r="N347" s="64">
        <v>325</v>
      </c>
      <c r="O347" s="47">
        <v>1470</v>
      </c>
      <c r="P347" s="65">
        <v>111212.7</v>
      </c>
      <c r="Q347" s="66">
        <v>204</v>
      </c>
      <c r="R347" s="47">
        <v>324</v>
      </c>
      <c r="S347" s="47">
        <v>1354</v>
      </c>
      <c r="T347" s="65">
        <v>100674.7</v>
      </c>
      <c r="U347" s="66">
        <v>190</v>
      </c>
      <c r="V347" s="47">
        <v>306</v>
      </c>
      <c r="W347" s="47">
        <v>1308</v>
      </c>
      <c r="X347" s="48">
        <v>98280.65</v>
      </c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</row>
    <row r="348" spans="1:143" ht="12.75">
      <c r="A348" s="106" t="s">
        <v>337</v>
      </c>
      <c r="B348" s="126" t="s">
        <v>367</v>
      </c>
      <c r="C348" s="127" t="s">
        <v>368</v>
      </c>
      <c r="D348" s="153" t="s">
        <v>370</v>
      </c>
      <c r="E348" s="64">
        <v>1271</v>
      </c>
      <c r="F348" s="93">
        <v>3502</v>
      </c>
      <c r="G348" s="93">
        <v>18920</v>
      </c>
      <c r="H348" s="65">
        <v>690143.27</v>
      </c>
      <c r="I348" s="66">
        <v>618</v>
      </c>
      <c r="J348" s="47">
        <v>916</v>
      </c>
      <c r="K348" s="47">
        <v>4607</v>
      </c>
      <c r="L348" s="65">
        <v>167469.05</v>
      </c>
      <c r="M348" s="66">
        <v>598</v>
      </c>
      <c r="N348" s="64">
        <v>886</v>
      </c>
      <c r="O348" s="47">
        <v>4703</v>
      </c>
      <c r="P348" s="65">
        <v>172212.57</v>
      </c>
      <c r="Q348" s="66">
        <v>578</v>
      </c>
      <c r="R348" s="47">
        <v>829</v>
      </c>
      <c r="S348" s="47">
        <v>4843</v>
      </c>
      <c r="T348" s="65">
        <v>177417.75</v>
      </c>
      <c r="U348" s="66">
        <v>599</v>
      </c>
      <c r="V348" s="47">
        <v>873</v>
      </c>
      <c r="W348" s="47">
        <v>4767</v>
      </c>
      <c r="X348" s="48">
        <v>173043.9</v>
      </c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</row>
    <row r="349" spans="1:143" ht="12.75">
      <c r="A349" s="106" t="s">
        <v>337</v>
      </c>
      <c r="B349" s="126" t="s">
        <v>367</v>
      </c>
      <c r="C349" s="127" t="s">
        <v>368</v>
      </c>
      <c r="D349" s="148" t="s">
        <v>677</v>
      </c>
      <c r="E349" s="26">
        <v>1544</v>
      </c>
      <c r="F349" s="94">
        <f>SUM(F347:F348)</f>
        <v>4773</v>
      </c>
      <c r="G349" s="94">
        <f>SUM(G347:G348)</f>
        <v>24205</v>
      </c>
      <c r="H349" s="94">
        <f>SUM(H347:H348)</f>
        <v>1086895.47</v>
      </c>
      <c r="I349" s="29">
        <v>794</v>
      </c>
      <c r="J349" s="94">
        <f>SUM(J347:J348)</f>
        <v>1235</v>
      </c>
      <c r="K349" s="94">
        <f>SUM(K347:K348)</f>
        <v>5760</v>
      </c>
      <c r="L349" s="94">
        <f>SUM(L347:L348)</f>
        <v>254053.19999999998</v>
      </c>
      <c r="M349" s="29">
        <v>783</v>
      </c>
      <c r="N349" s="94">
        <f>SUM(N347:N348)</f>
        <v>1211</v>
      </c>
      <c r="O349" s="94">
        <f>SUM(O347:O348)</f>
        <v>6173</v>
      </c>
      <c r="P349" s="94">
        <f>SUM(P347:P348)</f>
        <v>283425.27</v>
      </c>
      <c r="Q349" s="29">
        <v>750</v>
      </c>
      <c r="R349" s="94">
        <f>SUM(R347:R348)</f>
        <v>1153</v>
      </c>
      <c r="S349" s="94">
        <f>SUM(S347:S348)</f>
        <v>6197</v>
      </c>
      <c r="T349" s="94">
        <f>SUM(T347:T348)</f>
        <v>278092.45</v>
      </c>
      <c r="U349" s="29">
        <v>764</v>
      </c>
      <c r="V349" s="94">
        <f>SUM(V347:V348)</f>
        <v>1179</v>
      </c>
      <c r="W349" s="94">
        <f>SUM(W347:W348)</f>
        <v>6075</v>
      </c>
      <c r="X349" s="94">
        <f>SUM(X347:X348)</f>
        <v>271324.55</v>
      </c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</row>
    <row r="350" spans="1:143" ht="22.5">
      <c r="A350" s="106" t="s">
        <v>337</v>
      </c>
      <c r="B350" s="126" t="s">
        <v>371</v>
      </c>
      <c r="C350" s="127" t="s">
        <v>372</v>
      </c>
      <c r="D350" s="153" t="s">
        <v>373</v>
      </c>
      <c r="E350" s="64">
        <v>1231</v>
      </c>
      <c r="F350" s="93">
        <v>2573</v>
      </c>
      <c r="G350" s="93">
        <v>8928</v>
      </c>
      <c r="H350" s="65">
        <v>202254.2</v>
      </c>
      <c r="I350" s="66">
        <v>472</v>
      </c>
      <c r="J350" s="47">
        <v>625</v>
      </c>
      <c r="K350" s="47">
        <v>2202</v>
      </c>
      <c r="L350" s="65">
        <v>50418.2</v>
      </c>
      <c r="M350" s="66">
        <v>475</v>
      </c>
      <c r="N350" s="64">
        <v>630</v>
      </c>
      <c r="O350" s="47">
        <v>2143</v>
      </c>
      <c r="P350" s="65">
        <v>48408.1</v>
      </c>
      <c r="Q350" s="66">
        <v>479</v>
      </c>
      <c r="R350" s="47">
        <v>647</v>
      </c>
      <c r="S350" s="47">
        <v>2169</v>
      </c>
      <c r="T350" s="65">
        <v>48455.3</v>
      </c>
      <c r="U350" s="66">
        <v>493</v>
      </c>
      <c r="V350" s="47">
        <v>671</v>
      </c>
      <c r="W350" s="47">
        <v>2414</v>
      </c>
      <c r="X350" s="48">
        <v>54972.6</v>
      </c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</row>
    <row r="351" spans="1:143" ht="12.75">
      <c r="A351" s="106" t="s">
        <v>337</v>
      </c>
      <c r="B351" s="126" t="s">
        <v>371</v>
      </c>
      <c r="C351" s="127" t="s">
        <v>372</v>
      </c>
      <c r="D351" s="153" t="s">
        <v>374</v>
      </c>
      <c r="E351" s="64">
        <v>1587</v>
      </c>
      <c r="F351" s="93">
        <v>4428</v>
      </c>
      <c r="G351" s="93">
        <v>13327</v>
      </c>
      <c r="H351" s="65">
        <v>287255.35</v>
      </c>
      <c r="I351" s="66">
        <v>803</v>
      </c>
      <c r="J351" s="47">
        <v>1128</v>
      </c>
      <c r="K351" s="47">
        <v>3225</v>
      </c>
      <c r="L351" s="65">
        <v>68931.35</v>
      </c>
      <c r="M351" s="66">
        <v>794</v>
      </c>
      <c r="N351" s="64">
        <v>1148</v>
      </c>
      <c r="O351" s="47">
        <v>3504</v>
      </c>
      <c r="P351" s="65">
        <v>75757.45</v>
      </c>
      <c r="Q351" s="66">
        <v>802</v>
      </c>
      <c r="R351" s="47">
        <v>1140</v>
      </c>
      <c r="S351" s="47">
        <v>3548</v>
      </c>
      <c r="T351" s="65">
        <v>77024.65</v>
      </c>
      <c r="U351" s="66">
        <v>733</v>
      </c>
      <c r="V351" s="47">
        <v>1014</v>
      </c>
      <c r="W351" s="47">
        <v>3051</v>
      </c>
      <c r="X351" s="48">
        <v>65541.9</v>
      </c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</row>
    <row r="352" spans="1:143" ht="22.5">
      <c r="A352" s="106" t="s">
        <v>337</v>
      </c>
      <c r="B352" s="126" t="s">
        <v>371</v>
      </c>
      <c r="C352" s="127" t="s">
        <v>372</v>
      </c>
      <c r="D352" s="153" t="s">
        <v>375</v>
      </c>
      <c r="E352" s="64">
        <v>731</v>
      </c>
      <c r="F352" s="93">
        <v>1925</v>
      </c>
      <c r="G352" s="93">
        <v>2474</v>
      </c>
      <c r="H352" s="65">
        <v>280431.56</v>
      </c>
      <c r="I352" s="66">
        <v>384</v>
      </c>
      <c r="J352" s="47">
        <v>470</v>
      </c>
      <c r="K352" s="47">
        <v>582</v>
      </c>
      <c r="L352" s="65">
        <v>66007.45</v>
      </c>
      <c r="M352" s="66">
        <v>390</v>
      </c>
      <c r="N352" s="64">
        <v>508</v>
      </c>
      <c r="O352" s="47">
        <v>646</v>
      </c>
      <c r="P352" s="65">
        <v>72491.6</v>
      </c>
      <c r="Q352" s="66">
        <v>376</v>
      </c>
      <c r="R352" s="47">
        <v>484</v>
      </c>
      <c r="S352" s="47">
        <v>640</v>
      </c>
      <c r="T352" s="65">
        <v>73190.56</v>
      </c>
      <c r="U352" s="66">
        <v>364</v>
      </c>
      <c r="V352" s="47">
        <v>463</v>
      </c>
      <c r="W352" s="47">
        <v>606</v>
      </c>
      <c r="X352" s="48">
        <v>68741.95</v>
      </c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</row>
    <row r="353" spans="1:143" ht="12.75">
      <c r="A353" s="106" t="s">
        <v>337</v>
      </c>
      <c r="B353" s="126" t="s">
        <v>371</v>
      </c>
      <c r="C353" s="127" t="s">
        <v>372</v>
      </c>
      <c r="D353" s="153" t="s">
        <v>376</v>
      </c>
      <c r="E353" s="64">
        <v>617</v>
      </c>
      <c r="F353" s="93">
        <v>2147</v>
      </c>
      <c r="G353" s="93">
        <v>6871</v>
      </c>
      <c r="H353" s="65">
        <v>167640.4</v>
      </c>
      <c r="I353" s="66">
        <v>334</v>
      </c>
      <c r="J353" s="47">
        <v>535</v>
      </c>
      <c r="K353" s="47">
        <v>1640</v>
      </c>
      <c r="L353" s="65">
        <v>39826.4</v>
      </c>
      <c r="M353" s="66">
        <v>350</v>
      </c>
      <c r="N353" s="64">
        <v>545</v>
      </c>
      <c r="O353" s="47">
        <v>1825</v>
      </c>
      <c r="P353" s="65">
        <v>44834.8</v>
      </c>
      <c r="Q353" s="66">
        <v>354</v>
      </c>
      <c r="R353" s="47">
        <v>560</v>
      </c>
      <c r="S353" s="47">
        <v>1836</v>
      </c>
      <c r="T353" s="65">
        <v>44777.35</v>
      </c>
      <c r="U353" s="66">
        <v>329</v>
      </c>
      <c r="V353" s="47">
        <v>507</v>
      </c>
      <c r="W353" s="47">
        <v>1571</v>
      </c>
      <c r="X353" s="48">
        <v>38201.85</v>
      </c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</row>
    <row r="354" spans="1:143" ht="22.5">
      <c r="A354" s="106" t="s">
        <v>337</v>
      </c>
      <c r="B354" s="126" t="s">
        <v>371</v>
      </c>
      <c r="C354" s="127" t="s">
        <v>372</v>
      </c>
      <c r="D354" s="153" t="s">
        <v>377</v>
      </c>
      <c r="E354" s="64">
        <v>61</v>
      </c>
      <c r="F354" s="93">
        <v>91</v>
      </c>
      <c r="G354" s="93">
        <v>291</v>
      </c>
      <c r="H354" s="65">
        <v>15623.1</v>
      </c>
      <c r="I354" s="66">
        <v>25</v>
      </c>
      <c r="J354" s="47">
        <v>32</v>
      </c>
      <c r="K354" s="47">
        <v>86</v>
      </c>
      <c r="L354" s="65">
        <v>5189.6</v>
      </c>
      <c r="M354" s="66">
        <v>14</v>
      </c>
      <c r="N354" s="64">
        <v>21</v>
      </c>
      <c r="O354" s="47">
        <v>135</v>
      </c>
      <c r="P354" s="65">
        <v>4307.2</v>
      </c>
      <c r="Q354" s="66">
        <v>13</v>
      </c>
      <c r="R354" s="47">
        <v>13</v>
      </c>
      <c r="S354" s="47">
        <v>19</v>
      </c>
      <c r="T354" s="65">
        <v>2052.2</v>
      </c>
      <c r="U354" s="66">
        <v>14</v>
      </c>
      <c r="V354" s="47">
        <v>25</v>
      </c>
      <c r="W354" s="47">
        <v>51</v>
      </c>
      <c r="X354" s="48">
        <v>4074.1</v>
      </c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</row>
    <row r="355" spans="1:143" ht="12.75">
      <c r="A355" s="106" t="s">
        <v>337</v>
      </c>
      <c r="B355" s="126" t="s">
        <v>371</v>
      </c>
      <c r="C355" s="127" t="s">
        <v>372</v>
      </c>
      <c r="D355" s="148" t="s">
        <v>677</v>
      </c>
      <c r="E355" s="26">
        <v>3819</v>
      </c>
      <c r="F355" s="94">
        <f>SUM(F350:F354)</f>
        <v>11164</v>
      </c>
      <c r="G355" s="94">
        <f>SUM(G350:G354)</f>
        <v>31891</v>
      </c>
      <c r="H355" s="94">
        <f>SUM(H350:H354)</f>
        <v>953204.61</v>
      </c>
      <c r="I355" s="29">
        <v>1937</v>
      </c>
      <c r="J355" s="94">
        <f>SUM(J350:J354)</f>
        <v>2790</v>
      </c>
      <c r="K355" s="94">
        <f>SUM(K350:K354)</f>
        <v>7735</v>
      </c>
      <c r="L355" s="94">
        <f>SUM(L350:L354)</f>
        <v>230373</v>
      </c>
      <c r="M355" s="29">
        <v>1945</v>
      </c>
      <c r="N355" s="94">
        <f>SUM(N350:N354)</f>
        <v>2852</v>
      </c>
      <c r="O355" s="94">
        <f>SUM(O350:O354)</f>
        <v>8253</v>
      </c>
      <c r="P355" s="94">
        <f>SUM(P350:P354)</f>
        <v>245799.15000000002</v>
      </c>
      <c r="Q355" s="29">
        <v>1953</v>
      </c>
      <c r="R355" s="94">
        <f>SUM(R350:R354)</f>
        <v>2844</v>
      </c>
      <c r="S355" s="94">
        <f>SUM(S350:S354)</f>
        <v>8212</v>
      </c>
      <c r="T355" s="94">
        <f>SUM(T350:T354)</f>
        <v>245500.06000000003</v>
      </c>
      <c r="U355" s="29">
        <v>1873</v>
      </c>
      <c r="V355" s="94">
        <f>SUM(V350:V354)</f>
        <v>2680</v>
      </c>
      <c r="W355" s="94">
        <f>SUM(W350:W354)</f>
        <v>7693</v>
      </c>
      <c r="X355" s="94">
        <f>SUM(X350:X354)</f>
        <v>231532.40000000002</v>
      </c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</row>
    <row r="356" spans="1:143" ht="12.75">
      <c r="A356" s="106" t="s">
        <v>337</v>
      </c>
      <c r="B356" s="126" t="s">
        <v>378</v>
      </c>
      <c r="C356" s="127" t="s">
        <v>379</v>
      </c>
      <c r="D356" s="153" t="s">
        <v>380</v>
      </c>
      <c r="E356" s="64">
        <v>2906</v>
      </c>
      <c r="F356" s="93">
        <v>6416</v>
      </c>
      <c r="G356" s="93">
        <v>8962</v>
      </c>
      <c r="H356" s="65">
        <v>843671.8</v>
      </c>
      <c r="I356" s="66">
        <v>1218</v>
      </c>
      <c r="J356" s="47">
        <v>1574</v>
      </c>
      <c r="K356" s="47">
        <v>2142</v>
      </c>
      <c r="L356" s="65">
        <v>203098.2</v>
      </c>
      <c r="M356" s="66">
        <v>1216</v>
      </c>
      <c r="N356" s="64">
        <v>1590</v>
      </c>
      <c r="O356" s="47">
        <v>2208</v>
      </c>
      <c r="P356" s="65">
        <v>209818.4</v>
      </c>
      <c r="Q356" s="66">
        <v>1183</v>
      </c>
      <c r="R356" s="47">
        <v>1520</v>
      </c>
      <c r="S356" s="47">
        <v>2176</v>
      </c>
      <c r="T356" s="65">
        <v>203384.4</v>
      </c>
      <c r="U356" s="66">
        <v>1277</v>
      </c>
      <c r="V356" s="47">
        <v>1732</v>
      </c>
      <c r="W356" s="47">
        <v>2436</v>
      </c>
      <c r="X356" s="48">
        <v>227370.8</v>
      </c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</row>
    <row r="357" spans="1:143" ht="12.75">
      <c r="A357" s="106" t="s">
        <v>337</v>
      </c>
      <c r="B357" s="126" t="s">
        <v>378</v>
      </c>
      <c r="C357" s="127" t="s">
        <v>379</v>
      </c>
      <c r="D357" s="153" t="s">
        <v>381</v>
      </c>
      <c r="E357" s="64">
        <v>809</v>
      </c>
      <c r="F357" s="93">
        <v>1878</v>
      </c>
      <c r="G357" s="93">
        <v>2586</v>
      </c>
      <c r="H357" s="65">
        <v>441201.7</v>
      </c>
      <c r="I357" s="66">
        <v>332</v>
      </c>
      <c r="J357" s="47">
        <v>452</v>
      </c>
      <c r="K357" s="47">
        <v>616</v>
      </c>
      <c r="L357" s="65">
        <v>105124.05</v>
      </c>
      <c r="M357" s="66">
        <v>342</v>
      </c>
      <c r="N357" s="64">
        <v>478</v>
      </c>
      <c r="O357" s="47">
        <v>629</v>
      </c>
      <c r="P357" s="65">
        <v>106919.65</v>
      </c>
      <c r="Q357" s="66">
        <v>323</v>
      </c>
      <c r="R357" s="47">
        <v>444</v>
      </c>
      <c r="S357" s="47">
        <v>640</v>
      </c>
      <c r="T357" s="65">
        <v>109541.35</v>
      </c>
      <c r="U357" s="66">
        <v>346</v>
      </c>
      <c r="V357" s="47">
        <v>504</v>
      </c>
      <c r="W357" s="47">
        <v>702</v>
      </c>
      <c r="X357" s="48">
        <v>119616.65</v>
      </c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</row>
    <row r="358" spans="1:143" ht="12.75">
      <c r="A358" s="106" t="s">
        <v>337</v>
      </c>
      <c r="B358" s="126" t="s">
        <v>378</v>
      </c>
      <c r="C358" s="127" t="s">
        <v>379</v>
      </c>
      <c r="D358" s="148" t="s">
        <v>677</v>
      </c>
      <c r="E358" s="26">
        <v>3459</v>
      </c>
      <c r="F358" s="94">
        <f>SUM(F356:F357)</f>
        <v>8294</v>
      </c>
      <c r="G358" s="94">
        <f>SUM(G356:G357)</f>
        <v>11548</v>
      </c>
      <c r="H358" s="94">
        <f>SUM(H356:H357)</f>
        <v>1284873.5</v>
      </c>
      <c r="I358" s="29">
        <v>1499</v>
      </c>
      <c r="J358" s="94">
        <f>SUM(J356:J357)</f>
        <v>2026</v>
      </c>
      <c r="K358" s="94">
        <f>SUM(K356:K357)</f>
        <v>2758</v>
      </c>
      <c r="L358" s="94">
        <f>SUM(L356:L357)</f>
        <v>308222.25</v>
      </c>
      <c r="M358" s="29">
        <v>1502</v>
      </c>
      <c r="N358" s="94">
        <f>SUM(N356:N357)</f>
        <v>2068</v>
      </c>
      <c r="O358" s="94">
        <f>SUM(O356:O357)</f>
        <v>2837</v>
      </c>
      <c r="P358" s="94">
        <f>SUM(P356:P357)</f>
        <v>316738.05</v>
      </c>
      <c r="Q358" s="29">
        <v>1461</v>
      </c>
      <c r="R358" s="94">
        <f>SUM(R356:R357)</f>
        <v>1964</v>
      </c>
      <c r="S358" s="94">
        <f>SUM(S356:S357)</f>
        <v>2816</v>
      </c>
      <c r="T358" s="94">
        <f>SUM(T356:T357)</f>
        <v>312925.75</v>
      </c>
      <c r="U358" s="29">
        <v>1577</v>
      </c>
      <c r="V358" s="94">
        <f>SUM(V356:V357)</f>
        <v>2236</v>
      </c>
      <c r="W358" s="94">
        <f>SUM(W356:W357)</f>
        <v>3138</v>
      </c>
      <c r="X358" s="94">
        <f>SUM(X356:X357)</f>
        <v>346987.44999999995</v>
      </c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</row>
    <row r="359" spans="1:143" ht="12.75">
      <c r="A359" s="106" t="s">
        <v>337</v>
      </c>
      <c r="B359" s="126" t="s">
        <v>382</v>
      </c>
      <c r="C359" s="127" t="s">
        <v>383</v>
      </c>
      <c r="D359" s="153" t="s">
        <v>384</v>
      </c>
      <c r="E359" s="64">
        <v>862</v>
      </c>
      <c r="F359" s="93">
        <v>2038</v>
      </c>
      <c r="G359" s="93">
        <v>5361</v>
      </c>
      <c r="H359" s="65">
        <v>364880.4</v>
      </c>
      <c r="I359" s="66">
        <v>430</v>
      </c>
      <c r="J359" s="47">
        <v>556</v>
      </c>
      <c r="K359" s="47">
        <v>1426</v>
      </c>
      <c r="L359" s="65">
        <v>97815</v>
      </c>
      <c r="M359" s="66">
        <v>398</v>
      </c>
      <c r="N359" s="64">
        <v>516</v>
      </c>
      <c r="O359" s="47">
        <v>1341</v>
      </c>
      <c r="P359" s="65">
        <v>91156.7</v>
      </c>
      <c r="Q359" s="66">
        <v>368</v>
      </c>
      <c r="R359" s="47">
        <v>488</v>
      </c>
      <c r="S359" s="47">
        <v>1332</v>
      </c>
      <c r="T359" s="65">
        <v>90534.6</v>
      </c>
      <c r="U359" s="66">
        <v>376</v>
      </c>
      <c r="V359" s="47">
        <v>478</v>
      </c>
      <c r="W359" s="47">
        <v>1262</v>
      </c>
      <c r="X359" s="48">
        <v>85374.1</v>
      </c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</row>
    <row r="360" spans="1:143" ht="12.75">
      <c r="A360" s="106" t="s">
        <v>337</v>
      </c>
      <c r="B360" s="126" t="s">
        <v>382</v>
      </c>
      <c r="C360" s="127" t="s">
        <v>383</v>
      </c>
      <c r="D360" s="153" t="s">
        <v>385</v>
      </c>
      <c r="E360" s="64">
        <v>39</v>
      </c>
      <c r="F360" s="93">
        <v>45</v>
      </c>
      <c r="G360" s="93">
        <v>74</v>
      </c>
      <c r="H360" s="65">
        <v>5700.55</v>
      </c>
      <c r="I360" s="66">
        <v>17</v>
      </c>
      <c r="J360" s="47">
        <v>18</v>
      </c>
      <c r="K360" s="47">
        <v>32</v>
      </c>
      <c r="L360" s="65">
        <v>2727.2</v>
      </c>
      <c r="M360" s="66">
        <v>10</v>
      </c>
      <c r="N360" s="64">
        <v>10</v>
      </c>
      <c r="O360" s="47">
        <v>14</v>
      </c>
      <c r="P360" s="65">
        <v>1150.25</v>
      </c>
      <c r="Q360" s="66">
        <v>7</v>
      </c>
      <c r="R360" s="47">
        <v>8</v>
      </c>
      <c r="S360" s="47">
        <v>11</v>
      </c>
      <c r="T360" s="65">
        <v>733.1</v>
      </c>
      <c r="U360" s="66">
        <v>8</v>
      </c>
      <c r="V360" s="47">
        <v>9</v>
      </c>
      <c r="W360" s="47">
        <v>17</v>
      </c>
      <c r="X360" s="48">
        <v>1090</v>
      </c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</row>
    <row r="361" spans="1:143" ht="22.5">
      <c r="A361" s="106" t="s">
        <v>337</v>
      </c>
      <c r="B361" s="126" t="s">
        <v>382</v>
      </c>
      <c r="C361" s="127" t="s">
        <v>383</v>
      </c>
      <c r="D361" s="153" t="s">
        <v>386</v>
      </c>
      <c r="E361" s="64">
        <v>45</v>
      </c>
      <c r="F361" s="93">
        <v>132</v>
      </c>
      <c r="G361" s="93">
        <v>416</v>
      </c>
      <c r="H361" s="65">
        <v>82461.4</v>
      </c>
      <c r="I361" s="66">
        <v>24</v>
      </c>
      <c r="J361" s="47">
        <v>27</v>
      </c>
      <c r="K361" s="47">
        <v>90</v>
      </c>
      <c r="L361" s="65">
        <v>18066.1</v>
      </c>
      <c r="M361" s="66">
        <v>25</v>
      </c>
      <c r="N361" s="64">
        <v>37</v>
      </c>
      <c r="O361" s="47">
        <v>108</v>
      </c>
      <c r="P361" s="65">
        <v>20712.3</v>
      </c>
      <c r="Q361" s="66">
        <v>23</v>
      </c>
      <c r="R361" s="47">
        <v>36</v>
      </c>
      <c r="S361" s="47">
        <v>116</v>
      </c>
      <c r="T361" s="65">
        <v>23391.8</v>
      </c>
      <c r="U361" s="66">
        <v>24</v>
      </c>
      <c r="V361" s="47">
        <v>32</v>
      </c>
      <c r="W361" s="47">
        <v>102</v>
      </c>
      <c r="X361" s="48">
        <v>20291.2</v>
      </c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</row>
    <row r="362" spans="1:143" ht="22.5">
      <c r="A362" s="106" t="s">
        <v>337</v>
      </c>
      <c r="B362" s="126" t="s">
        <v>382</v>
      </c>
      <c r="C362" s="127" t="s">
        <v>383</v>
      </c>
      <c r="D362" s="153" t="s">
        <v>387</v>
      </c>
      <c r="E362" s="64">
        <v>149</v>
      </c>
      <c r="F362" s="93">
        <v>415</v>
      </c>
      <c r="G362" s="93">
        <v>1966</v>
      </c>
      <c r="H362" s="65">
        <v>105049.6</v>
      </c>
      <c r="I362" s="66">
        <v>84</v>
      </c>
      <c r="J362" s="47">
        <v>104</v>
      </c>
      <c r="K362" s="47">
        <v>449</v>
      </c>
      <c r="L362" s="65">
        <v>23984.7</v>
      </c>
      <c r="M362" s="66">
        <v>88</v>
      </c>
      <c r="N362" s="64">
        <v>122</v>
      </c>
      <c r="O362" s="47">
        <v>554</v>
      </c>
      <c r="P362" s="65">
        <v>29940.7</v>
      </c>
      <c r="Q362" s="66">
        <v>80</v>
      </c>
      <c r="R362" s="47">
        <v>98</v>
      </c>
      <c r="S362" s="47">
        <v>472</v>
      </c>
      <c r="T362" s="65">
        <v>24985.3</v>
      </c>
      <c r="U362" s="66">
        <v>73</v>
      </c>
      <c r="V362" s="47">
        <v>91</v>
      </c>
      <c r="W362" s="47">
        <v>491</v>
      </c>
      <c r="X362" s="48">
        <v>26138.9</v>
      </c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</row>
    <row r="363" spans="1:143" ht="12.75">
      <c r="A363" s="106" t="s">
        <v>337</v>
      </c>
      <c r="B363" s="126" t="s">
        <v>382</v>
      </c>
      <c r="C363" s="127" t="s">
        <v>383</v>
      </c>
      <c r="D363" s="153" t="s">
        <v>388</v>
      </c>
      <c r="E363" s="64">
        <v>11</v>
      </c>
      <c r="F363" s="93">
        <v>15</v>
      </c>
      <c r="G363" s="93">
        <v>11</v>
      </c>
      <c r="H363" s="65">
        <v>3370.95</v>
      </c>
      <c r="I363" s="66">
        <v>6</v>
      </c>
      <c r="J363" s="47">
        <v>7</v>
      </c>
      <c r="K363" s="47">
        <v>4</v>
      </c>
      <c r="L363" s="65">
        <v>1685.95</v>
      </c>
      <c r="M363" s="66">
        <v>4</v>
      </c>
      <c r="N363" s="64">
        <v>4</v>
      </c>
      <c r="O363" s="47">
        <v>6</v>
      </c>
      <c r="P363" s="65">
        <v>1005</v>
      </c>
      <c r="Q363" s="66">
        <v>1</v>
      </c>
      <c r="R363" s="47">
        <v>1</v>
      </c>
      <c r="S363" s="47">
        <v>0</v>
      </c>
      <c r="T363" s="65">
        <v>170</v>
      </c>
      <c r="U363" s="66">
        <v>1</v>
      </c>
      <c r="V363" s="47">
        <v>3</v>
      </c>
      <c r="W363" s="47">
        <v>1</v>
      </c>
      <c r="X363" s="48">
        <v>510</v>
      </c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</row>
    <row r="364" spans="1:143" ht="12.75">
      <c r="A364" s="106" t="s">
        <v>337</v>
      </c>
      <c r="B364" s="126" t="s">
        <v>382</v>
      </c>
      <c r="C364" s="127" t="s">
        <v>383</v>
      </c>
      <c r="D364" s="148" t="s">
        <v>677</v>
      </c>
      <c r="E364" s="26">
        <v>1041</v>
      </c>
      <c r="F364" s="94">
        <f>SUM(F359:F363)</f>
        <v>2645</v>
      </c>
      <c r="G364" s="94">
        <f>SUM(G359:G363)</f>
        <v>7828</v>
      </c>
      <c r="H364" s="94">
        <f>SUM(H359:H363)</f>
        <v>561462.8999999999</v>
      </c>
      <c r="I364" s="29">
        <v>545</v>
      </c>
      <c r="J364" s="94">
        <f>SUM(J359:J363)</f>
        <v>712</v>
      </c>
      <c r="K364" s="94">
        <f>SUM(K359:K363)</f>
        <v>2001</v>
      </c>
      <c r="L364" s="94">
        <f>SUM(L359:L363)</f>
        <v>144278.95</v>
      </c>
      <c r="M364" s="29">
        <v>517</v>
      </c>
      <c r="N364" s="94">
        <f>SUM(N359:N363)</f>
        <v>689</v>
      </c>
      <c r="O364" s="94">
        <f>SUM(O359:O363)</f>
        <v>2023</v>
      </c>
      <c r="P364" s="94">
        <f>SUM(P359:P363)</f>
        <v>143964.95</v>
      </c>
      <c r="Q364" s="29">
        <v>469</v>
      </c>
      <c r="R364" s="94">
        <f>SUM(R359:R363)</f>
        <v>631</v>
      </c>
      <c r="S364" s="94">
        <f>SUM(S359:S363)</f>
        <v>1931</v>
      </c>
      <c r="T364" s="94">
        <f>SUM(T359:T363)</f>
        <v>139814.80000000002</v>
      </c>
      <c r="U364" s="29">
        <v>472</v>
      </c>
      <c r="V364" s="94">
        <f>SUM(V359:V363)</f>
        <v>613</v>
      </c>
      <c r="W364" s="94">
        <f>SUM(W359:W363)</f>
        <v>1873</v>
      </c>
      <c r="X364" s="94">
        <f>SUM(X359:X363)</f>
        <v>133404.2</v>
      </c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</row>
    <row r="365" spans="1:143" ht="12.75">
      <c r="A365" s="106" t="s">
        <v>337</v>
      </c>
      <c r="B365" s="126" t="s">
        <v>389</v>
      </c>
      <c r="C365" s="127" t="s">
        <v>390</v>
      </c>
      <c r="D365" s="153" t="s">
        <v>391</v>
      </c>
      <c r="E365" s="64">
        <v>1008</v>
      </c>
      <c r="F365" s="93">
        <v>2594</v>
      </c>
      <c r="G365" s="93">
        <v>3624</v>
      </c>
      <c r="H365" s="65">
        <v>208927</v>
      </c>
      <c r="I365" s="66">
        <v>510</v>
      </c>
      <c r="J365" s="47">
        <v>715</v>
      </c>
      <c r="K365" s="47">
        <v>957</v>
      </c>
      <c r="L365" s="65">
        <v>55436.35</v>
      </c>
      <c r="M365" s="66">
        <v>451</v>
      </c>
      <c r="N365" s="64">
        <v>633</v>
      </c>
      <c r="O365" s="47">
        <v>901</v>
      </c>
      <c r="P365" s="65">
        <v>52807.7</v>
      </c>
      <c r="Q365" s="66">
        <v>428</v>
      </c>
      <c r="R365" s="47">
        <v>608</v>
      </c>
      <c r="S365" s="47">
        <v>870</v>
      </c>
      <c r="T365" s="65">
        <v>49707.15</v>
      </c>
      <c r="U365" s="66">
        <v>462</v>
      </c>
      <c r="V365" s="47">
        <v>640</v>
      </c>
      <c r="W365" s="47">
        <v>896</v>
      </c>
      <c r="X365" s="48">
        <v>50975.8</v>
      </c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</row>
    <row r="366" spans="1:143" ht="12.75">
      <c r="A366" s="106" t="s">
        <v>337</v>
      </c>
      <c r="B366" s="126" t="s">
        <v>389</v>
      </c>
      <c r="C366" s="127" t="s">
        <v>390</v>
      </c>
      <c r="D366" s="153" t="s">
        <v>392</v>
      </c>
      <c r="E366" s="64">
        <v>713</v>
      </c>
      <c r="F366" s="93">
        <v>2089</v>
      </c>
      <c r="G366" s="93">
        <v>5453</v>
      </c>
      <c r="H366" s="65">
        <v>349825.7</v>
      </c>
      <c r="I366" s="66">
        <v>367</v>
      </c>
      <c r="J366" s="47">
        <v>521</v>
      </c>
      <c r="K366" s="47">
        <v>1318</v>
      </c>
      <c r="L366" s="65">
        <v>84856.75</v>
      </c>
      <c r="M366" s="66">
        <v>356</v>
      </c>
      <c r="N366" s="64">
        <v>515</v>
      </c>
      <c r="O366" s="47">
        <v>1321</v>
      </c>
      <c r="P366" s="65">
        <v>85956.45</v>
      </c>
      <c r="Q366" s="66">
        <v>346</v>
      </c>
      <c r="R366" s="47">
        <v>535</v>
      </c>
      <c r="S366" s="47">
        <v>1441</v>
      </c>
      <c r="T366" s="65">
        <v>91378.7</v>
      </c>
      <c r="U366" s="66">
        <v>367</v>
      </c>
      <c r="V366" s="47">
        <v>519</v>
      </c>
      <c r="W366" s="47">
        <v>1373</v>
      </c>
      <c r="X366" s="48">
        <v>87633.8</v>
      </c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</row>
    <row r="367" spans="1:143" ht="12.75">
      <c r="A367" s="106" t="s">
        <v>337</v>
      </c>
      <c r="B367" s="126" t="s">
        <v>389</v>
      </c>
      <c r="C367" s="127" t="s">
        <v>390</v>
      </c>
      <c r="D367" s="153" t="s">
        <v>393</v>
      </c>
      <c r="E367" s="64">
        <v>366</v>
      </c>
      <c r="F367" s="93">
        <v>1252</v>
      </c>
      <c r="G367" s="93">
        <v>1600</v>
      </c>
      <c r="H367" s="65">
        <v>278786.3</v>
      </c>
      <c r="I367" s="66">
        <v>206</v>
      </c>
      <c r="J367" s="47">
        <v>280</v>
      </c>
      <c r="K367" s="47">
        <v>367</v>
      </c>
      <c r="L367" s="65">
        <v>64459.6</v>
      </c>
      <c r="M367" s="66">
        <v>214</v>
      </c>
      <c r="N367" s="64">
        <v>337</v>
      </c>
      <c r="O367" s="47">
        <v>412</v>
      </c>
      <c r="P367" s="65">
        <v>71574.3</v>
      </c>
      <c r="Q367" s="66">
        <v>189</v>
      </c>
      <c r="R367" s="47">
        <v>303</v>
      </c>
      <c r="S367" s="47">
        <v>404</v>
      </c>
      <c r="T367" s="65">
        <v>69935.9</v>
      </c>
      <c r="U367" s="66">
        <v>213</v>
      </c>
      <c r="V367" s="47">
        <v>332</v>
      </c>
      <c r="W367" s="47">
        <v>417</v>
      </c>
      <c r="X367" s="48">
        <v>72816.5</v>
      </c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</row>
    <row r="368" spans="1:143" ht="12.75">
      <c r="A368" s="106" t="s">
        <v>337</v>
      </c>
      <c r="B368" s="126" t="s">
        <v>389</v>
      </c>
      <c r="C368" s="127" t="s">
        <v>390</v>
      </c>
      <c r="D368" s="148" t="s">
        <v>677</v>
      </c>
      <c r="E368" s="26">
        <v>1822</v>
      </c>
      <c r="F368" s="94">
        <f>SUM(F365:F367)</f>
        <v>5935</v>
      </c>
      <c r="G368" s="94">
        <f>SUM(G365:G367)</f>
        <v>10677</v>
      </c>
      <c r="H368" s="94">
        <f>SUM(H365:H367)</f>
        <v>837539</v>
      </c>
      <c r="I368" s="29">
        <v>1026</v>
      </c>
      <c r="J368" s="94">
        <f>SUM(J365:J367)</f>
        <v>1516</v>
      </c>
      <c r="K368" s="94">
        <f>SUM(K365:K367)</f>
        <v>2642</v>
      </c>
      <c r="L368" s="94">
        <f>SUM(L365:L367)</f>
        <v>204752.7</v>
      </c>
      <c r="M368" s="29">
        <v>967</v>
      </c>
      <c r="N368" s="94">
        <f>SUM(N365:N367)</f>
        <v>1485</v>
      </c>
      <c r="O368" s="94">
        <f>SUM(O365:O367)</f>
        <v>2634</v>
      </c>
      <c r="P368" s="94">
        <f>SUM(P365:P367)</f>
        <v>210338.45</v>
      </c>
      <c r="Q368" s="29">
        <v>918</v>
      </c>
      <c r="R368" s="94">
        <f>SUM(R365:R367)</f>
        <v>1446</v>
      </c>
      <c r="S368" s="94">
        <f>SUM(S365:S367)</f>
        <v>2715</v>
      </c>
      <c r="T368" s="94">
        <f>SUM(T365:T367)</f>
        <v>211021.75</v>
      </c>
      <c r="U368" s="29">
        <v>990</v>
      </c>
      <c r="V368" s="94">
        <f>SUM(V365:V367)</f>
        <v>1491</v>
      </c>
      <c r="W368" s="94">
        <f>SUM(W365:W367)</f>
        <v>2686</v>
      </c>
      <c r="X368" s="94">
        <f>SUM(X365:X367)</f>
        <v>211426.1</v>
      </c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</row>
    <row r="369" spans="1:143" ht="12.75">
      <c r="A369" s="106" t="s">
        <v>337</v>
      </c>
      <c r="B369" s="126" t="s">
        <v>394</v>
      </c>
      <c r="C369" s="127" t="s">
        <v>395</v>
      </c>
      <c r="D369" s="153" t="s">
        <v>396</v>
      </c>
      <c r="E369" s="64">
        <v>236</v>
      </c>
      <c r="F369" s="93">
        <v>699</v>
      </c>
      <c r="G369" s="93">
        <v>2012</v>
      </c>
      <c r="H369" s="65">
        <v>93891.65</v>
      </c>
      <c r="I369" s="66">
        <v>131</v>
      </c>
      <c r="J369" s="47">
        <v>177</v>
      </c>
      <c r="K369" s="47">
        <v>468</v>
      </c>
      <c r="L369" s="65">
        <v>22061.55</v>
      </c>
      <c r="M369" s="66">
        <v>128</v>
      </c>
      <c r="N369" s="64">
        <v>177</v>
      </c>
      <c r="O369" s="47">
        <v>524</v>
      </c>
      <c r="P369" s="65">
        <v>24763.1</v>
      </c>
      <c r="Q369" s="66">
        <v>114</v>
      </c>
      <c r="R369" s="47">
        <v>161</v>
      </c>
      <c r="S369" s="47">
        <v>466</v>
      </c>
      <c r="T369" s="65">
        <v>21498.5</v>
      </c>
      <c r="U369" s="66">
        <v>130</v>
      </c>
      <c r="V369" s="47">
        <v>185</v>
      </c>
      <c r="W369" s="47">
        <v>554</v>
      </c>
      <c r="X369" s="48">
        <v>25568.5</v>
      </c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</row>
    <row r="370" spans="1:143" ht="12.75">
      <c r="A370" s="106" t="s">
        <v>337</v>
      </c>
      <c r="B370" s="126" t="s">
        <v>394</v>
      </c>
      <c r="C370" s="127" t="s">
        <v>395</v>
      </c>
      <c r="D370" s="153" t="s">
        <v>397</v>
      </c>
      <c r="E370" s="64">
        <v>14</v>
      </c>
      <c r="F370" s="93">
        <v>17</v>
      </c>
      <c r="G370" s="93">
        <v>26</v>
      </c>
      <c r="H370" s="65">
        <v>1943.8</v>
      </c>
      <c r="I370" s="66">
        <v>7</v>
      </c>
      <c r="J370" s="47">
        <v>7</v>
      </c>
      <c r="K370" s="47">
        <v>10</v>
      </c>
      <c r="L370" s="65">
        <v>618</v>
      </c>
      <c r="M370" s="66">
        <v>6</v>
      </c>
      <c r="N370" s="64">
        <v>6</v>
      </c>
      <c r="O370" s="47">
        <v>9</v>
      </c>
      <c r="P370" s="65">
        <v>823.5</v>
      </c>
      <c r="Q370" s="66"/>
      <c r="R370" s="47"/>
      <c r="S370" s="47"/>
      <c r="T370" s="65"/>
      <c r="U370" s="66">
        <v>3</v>
      </c>
      <c r="V370" s="47">
        <v>4</v>
      </c>
      <c r="W370" s="47">
        <v>7</v>
      </c>
      <c r="X370" s="48">
        <v>502.3</v>
      </c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</row>
    <row r="371" spans="1:143" ht="12.75">
      <c r="A371" s="106" t="s">
        <v>337</v>
      </c>
      <c r="B371" s="126" t="s">
        <v>394</v>
      </c>
      <c r="C371" s="127" t="s">
        <v>395</v>
      </c>
      <c r="D371" s="153" t="s">
        <v>398</v>
      </c>
      <c r="E371" s="64">
        <v>93</v>
      </c>
      <c r="F371" s="93">
        <v>284</v>
      </c>
      <c r="G371" s="93">
        <v>925</v>
      </c>
      <c r="H371" s="65">
        <v>151937.4</v>
      </c>
      <c r="I371" s="66">
        <v>51</v>
      </c>
      <c r="J371" s="47">
        <v>72</v>
      </c>
      <c r="K371" s="47">
        <v>224</v>
      </c>
      <c r="L371" s="65">
        <v>37597.55</v>
      </c>
      <c r="M371" s="66">
        <v>54</v>
      </c>
      <c r="N371" s="64">
        <v>75</v>
      </c>
      <c r="O371" s="47">
        <v>268</v>
      </c>
      <c r="P371" s="65">
        <v>43809.4</v>
      </c>
      <c r="Q371" s="66">
        <v>42</v>
      </c>
      <c r="R371" s="47">
        <v>64</v>
      </c>
      <c r="S371" s="47">
        <v>197</v>
      </c>
      <c r="T371" s="65">
        <v>31924.75</v>
      </c>
      <c r="U371" s="66">
        <v>44</v>
      </c>
      <c r="V371" s="47">
        <v>73</v>
      </c>
      <c r="W371" s="47">
        <v>236</v>
      </c>
      <c r="X371" s="48">
        <v>38605.7</v>
      </c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</row>
    <row r="372" spans="1:143" ht="12.75">
      <c r="A372" s="106" t="s">
        <v>337</v>
      </c>
      <c r="B372" s="126" t="s">
        <v>394</v>
      </c>
      <c r="C372" s="127" t="s">
        <v>395</v>
      </c>
      <c r="D372" s="153" t="s">
        <v>399</v>
      </c>
      <c r="E372" s="64">
        <v>238</v>
      </c>
      <c r="F372" s="93">
        <v>727</v>
      </c>
      <c r="G372" s="93">
        <v>1982</v>
      </c>
      <c r="H372" s="65">
        <v>234431.8</v>
      </c>
      <c r="I372" s="66">
        <v>128</v>
      </c>
      <c r="J372" s="47">
        <v>192</v>
      </c>
      <c r="K372" s="47">
        <v>490</v>
      </c>
      <c r="L372" s="65">
        <v>57890.1</v>
      </c>
      <c r="M372" s="66">
        <v>130</v>
      </c>
      <c r="N372" s="64">
        <v>191</v>
      </c>
      <c r="O372" s="47">
        <v>564</v>
      </c>
      <c r="P372" s="65">
        <v>67195.6</v>
      </c>
      <c r="Q372" s="66">
        <v>131</v>
      </c>
      <c r="R372" s="47">
        <v>194</v>
      </c>
      <c r="S372" s="47">
        <v>541</v>
      </c>
      <c r="T372" s="65">
        <v>63897.1</v>
      </c>
      <c r="U372" s="66">
        <v>105</v>
      </c>
      <c r="V372" s="47">
        <v>151</v>
      </c>
      <c r="W372" s="47">
        <v>387</v>
      </c>
      <c r="X372" s="48">
        <v>45449</v>
      </c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</row>
    <row r="373" spans="1:143" ht="22.5">
      <c r="A373" s="106" t="s">
        <v>337</v>
      </c>
      <c r="B373" s="126" t="s">
        <v>394</v>
      </c>
      <c r="C373" s="127" t="s">
        <v>395</v>
      </c>
      <c r="D373" s="153" t="s">
        <v>400</v>
      </c>
      <c r="E373" s="64">
        <v>6</v>
      </c>
      <c r="F373" s="93">
        <v>8</v>
      </c>
      <c r="G373" s="93">
        <v>11</v>
      </c>
      <c r="H373" s="65">
        <v>6660.65</v>
      </c>
      <c r="I373" s="66">
        <v>2</v>
      </c>
      <c r="J373" s="47">
        <v>4</v>
      </c>
      <c r="K373" s="47">
        <v>4</v>
      </c>
      <c r="L373" s="65">
        <v>2694.2</v>
      </c>
      <c r="M373" s="66">
        <v>2</v>
      </c>
      <c r="N373" s="64">
        <v>2</v>
      </c>
      <c r="O373" s="47">
        <v>1</v>
      </c>
      <c r="P373" s="65">
        <v>2948.45</v>
      </c>
      <c r="Q373" s="66">
        <v>2</v>
      </c>
      <c r="R373" s="47">
        <v>2</v>
      </c>
      <c r="S373" s="47">
        <v>6</v>
      </c>
      <c r="T373" s="65">
        <v>1018</v>
      </c>
      <c r="U373" s="66"/>
      <c r="V373" s="47"/>
      <c r="W373" s="47"/>
      <c r="X373" s="4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</row>
    <row r="374" spans="1:143" ht="22.5">
      <c r="A374" s="106" t="s">
        <v>337</v>
      </c>
      <c r="B374" s="126" t="s">
        <v>394</v>
      </c>
      <c r="C374" s="127" t="s">
        <v>395</v>
      </c>
      <c r="D374" s="153" t="s">
        <v>401</v>
      </c>
      <c r="E374" s="64">
        <v>549</v>
      </c>
      <c r="F374" s="93">
        <v>1801</v>
      </c>
      <c r="G374" s="93">
        <v>8891</v>
      </c>
      <c r="H374" s="65">
        <v>834488.5</v>
      </c>
      <c r="I374" s="66">
        <v>312</v>
      </c>
      <c r="J374" s="47">
        <v>482</v>
      </c>
      <c r="K374" s="47">
        <v>2109</v>
      </c>
      <c r="L374" s="65">
        <v>190556.25</v>
      </c>
      <c r="M374" s="66">
        <v>307</v>
      </c>
      <c r="N374" s="64">
        <v>472</v>
      </c>
      <c r="O374" s="47">
        <v>2667</v>
      </c>
      <c r="P374" s="65">
        <v>236915.5</v>
      </c>
      <c r="Q374" s="66">
        <v>284</v>
      </c>
      <c r="R374" s="47">
        <v>425</v>
      </c>
      <c r="S374" s="47">
        <v>2039</v>
      </c>
      <c r="T374" s="65">
        <v>197463.2</v>
      </c>
      <c r="U374" s="66">
        <v>280</v>
      </c>
      <c r="V374" s="47">
        <v>422</v>
      </c>
      <c r="W374" s="47">
        <v>2076</v>
      </c>
      <c r="X374" s="48">
        <v>209553.55</v>
      </c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</row>
    <row r="375" spans="1:143" ht="22.5">
      <c r="A375" s="106" t="s">
        <v>337</v>
      </c>
      <c r="B375" s="126" t="s">
        <v>394</v>
      </c>
      <c r="C375" s="127" t="s">
        <v>395</v>
      </c>
      <c r="D375" s="153" t="s">
        <v>402</v>
      </c>
      <c r="E375" s="64">
        <v>284</v>
      </c>
      <c r="F375" s="93">
        <v>698</v>
      </c>
      <c r="G375" s="93">
        <v>476</v>
      </c>
      <c r="H375" s="65">
        <v>246832.15</v>
      </c>
      <c r="I375" s="66">
        <v>116</v>
      </c>
      <c r="J375" s="47">
        <v>173</v>
      </c>
      <c r="K375" s="47">
        <v>112</v>
      </c>
      <c r="L375" s="65">
        <v>58510.45</v>
      </c>
      <c r="M375" s="66">
        <v>101</v>
      </c>
      <c r="N375" s="64">
        <v>141</v>
      </c>
      <c r="O375" s="47">
        <v>91</v>
      </c>
      <c r="P375" s="65">
        <v>47541.15</v>
      </c>
      <c r="Q375" s="66">
        <v>116</v>
      </c>
      <c r="R375" s="47">
        <v>204</v>
      </c>
      <c r="S375" s="47">
        <v>153</v>
      </c>
      <c r="T375" s="65">
        <v>78574.6</v>
      </c>
      <c r="U375" s="66">
        <v>122</v>
      </c>
      <c r="V375" s="47">
        <v>180</v>
      </c>
      <c r="W375" s="47">
        <v>121</v>
      </c>
      <c r="X375" s="48">
        <v>62205.95</v>
      </c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</row>
    <row r="376" spans="1:143" ht="22.5">
      <c r="A376" s="106" t="s">
        <v>337</v>
      </c>
      <c r="B376" s="126" t="s">
        <v>394</v>
      </c>
      <c r="C376" s="127" t="s">
        <v>395</v>
      </c>
      <c r="D376" s="153" t="s">
        <v>403</v>
      </c>
      <c r="E376" s="64">
        <v>47</v>
      </c>
      <c r="F376" s="93">
        <v>68</v>
      </c>
      <c r="G376" s="93">
        <v>102</v>
      </c>
      <c r="H376" s="65">
        <v>29916.1</v>
      </c>
      <c r="I376" s="66">
        <v>9</v>
      </c>
      <c r="J376" s="47">
        <v>17</v>
      </c>
      <c r="K376" s="47">
        <v>69</v>
      </c>
      <c r="L376" s="65">
        <v>6847.3</v>
      </c>
      <c r="M376" s="66">
        <v>13</v>
      </c>
      <c r="N376" s="64">
        <v>14</v>
      </c>
      <c r="O376" s="47">
        <v>8</v>
      </c>
      <c r="P376" s="65">
        <v>5349.45</v>
      </c>
      <c r="Q376" s="66">
        <v>13</v>
      </c>
      <c r="R376" s="47">
        <v>16</v>
      </c>
      <c r="S376" s="47">
        <v>10</v>
      </c>
      <c r="T376" s="65">
        <v>6944.45</v>
      </c>
      <c r="U376" s="66">
        <v>19</v>
      </c>
      <c r="V376" s="47">
        <v>21</v>
      </c>
      <c r="W376" s="47">
        <v>15</v>
      </c>
      <c r="X376" s="48">
        <v>10774.9</v>
      </c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</row>
    <row r="377" spans="1:143" ht="22.5">
      <c r="A377" s="106" t="s">
        <v>337</v>
      </c>
      <c r="B377" s="126" t="s">
        <v>394</v>
      </c>
      <c r="C377" s="127" t="s">
        <v>395</v>
      </c>
      <c r="D377" s="153" t="s">
        <v>404</v>
      </c>
      <c r="E377" s="64">
        <v>26</v>
      </c>
      <c r="F377" s="93">
        <v>47</v>
      </c>
      <c r="G377" s="93">
        <v>82</v>
      </c>
      <c r="H377" s="65">
        <v>29233.45</v>
      </c>
      <c r="I377" s="66">
        <v>6</v>
      </c>
      <c r="J377" s="47">
        <v>13</v>
      </c>
      <c r="K377" s="47">
        <v>37</v>
      </c>
      <c r="L377" s="65">
        <v>6413.3</v>
      </c>
      <c r="M377" s="66">
        <v>3</v>
      </c>
      <c r="N377" s="64">
        <v>5</v>
      </c>
      <c r="O377" s="47">
        <v>17</v>
      </c>
      <c r="P377" s="65">
        <v>2495.8</v>
      </c>
      <c r="Q377" s="66">
        <v>19</v>
      </c>
      <c r="R377" s="47">
        <v>24</v>
      </c>
      <c r="S377" s="47">
        <v>23</v>
      </c>
      <c r="T377" s="65">
        <v>16717.75</v>
      </c>
      <c r="U377" s="66">
        <v>5</v>
      </c>
      <c r="V377" s="47">
        <v>5</v>
      </c>
      <c r="W377" s="47">
        <v>5</v>
      </c>
      <c r="X377" s="48">
        <v>3606.6</v>
      </c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</row>
    <row r="378" spans="1:143" ht="12.75">
      <c r="A378" s="106" t="s">
        <v>337</v>
      </c>
      <c r="B378" s="126" t="s">
        <v>394</v>
      </c>
      <c r="C378" s="127" t="s">
        <v>395</v>
      </c>
      <c r="D378" s="148" t="s">
        <v>677</v>
      </c>
      <c r="E378" s="26">
        <v>1133</v>
      </c>
      <c r="F378" s="94">
        <f>SUM(F369:F377)</f>
        <v>4349</v>
      </c>
      <c r="G378" s="94">
        <f>SUM(G369:G377)</f>
        <v>14507</v>
      </c>
      <c r="H378" s="94">
        <f>SUM(H369:H377)</f>
        <v>1629335.5</v>
      </c>
      <c r="I378" s="29">
        <v>676</v>
      </c>
      <c r="J378" s="94">
        <f>SUM(J369:J377)</f>
        <v>1137</v>
      </c>
      <c r="K378" s="94">
        <f>SUM(K369:K377)</f>
        <v>3523</v>
      </c>
      <c r="L378" s="94">
        <f>SUM(L369:L377)</f>
        <v>383188.7</v>
      </c>
      <c r="M378" s="29">
        <v>666</v>
      </c>
      <c r="N378" s="94">
        <f>SUM(N369:N377)</f>
        <v>1083</v>
      </c>
      <c r="O378" s="94">
        <f>SUM(O369:O377)</f>
        <v>4149</v>
      </c>
      <c r="P378" s="94">
        <f>SUM(P369:P377)</f>
        <v>431841.95000000007</v>
      </c>
      <c r="Q378" s="29">
        <v>651</v>
      </c>
      <c r="R378" s="94">
        <f>SUM(R369:R377)</f>
        <v>1090</v>
      </c>
      <c r="S378" s="94">
        <f>SUM(S369:S377)</f>
        <v>3435</v>
      </c>
      <c r="T378" s="94">
        <f>SUM(T369:T377)</f>
        <v>418038.35000000003</v>
      </c>
      <c r="U378" s="29">
        <v>640</v>
      </c>
      <c r="V378" s="94">
        <f>SUM(V369:V377)</f>
        <v>1041</v>
      </c>
      <c r="W378" s="94">
        <f>SUM(W369:W377)</f>
        <v>3401</v>
      </c>
      <c r="X378" s="94">
        <f>SUM(X369:X377)</f>
        <v>396266.5</v>
      </c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</row>
    <row r="379" spans="1:143" s="134" customFormat="1" ht="12.75">
      <c r="A379" s="106" t="s">
        <v>337</v>
      </c>
      <c r="B379" s="126" t="s">
        <v>405</v>
      </c>
      <c r="C379" s="127" t="s">
        <v>406</v>
      </c>
      <c r="D379" s="153" t="s">
        <v>407</v>
      </c>
      <c r="E379" s="128">
        <v>628</v>
      </c>
      <c r="F379" s="129">
        <v>2511</v>
      </c>
      <c r="G379" s="129">
        <v>8470</v>
      </c>
      <c r="H379" s="130">
        <v>3515938.92</v>
      </c>
      <c r="I379" s="131">
        <v>412</v>
      </c>
      <c r="J379" s="132">
        <v>613</v>
      </c>
      <c r="K379" s="132">
        <v>1963</v>
      </c>
      <c r="L379" s="130">
        <v>807577.9</v>
      </c>
      <c r="M379" s="131">
        <v>445</v>
      </c>
      <c r="N379" s="128">
        <v>670</v>
      </c>
      <c r="O379" s="132">
        <v>2140</v>
      </c>
      <c r="P379" s="130">
        <v>889835.67</v>
      </c>
      <c r="Q379" s="131">
        <v>408</v>
      </c>
      <c r="R379" s="132">
        <v>616</v>
      </c>
      <c r="S379" s="132">
        <v>2234</v>
      </c>
      <c r="T379" s="130">
        <v>930588.83</v>
      </c>
      <c r="U379" s="131">
        <v>401</v>
      </c>
      <c r="V379" s="132">
        <v>612</v>
      </c>
      <c r="W379" s="132">
        <v>2133</v>
      </c>
      <c r="X379" s="133">
        <v>887936.52</v>
      </c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</row>
    <row r="380" spans="1:143" s="134" customFormat="1" ht="12.75">
      <c r="A380" s="106" t="s">
        <v>337</v>
      </c>
      <c r="B380" s="126" t="s">
        <v>405</v>
      </c>
      <c r="C380" s="127" t="s">
        <v>406</v>
      </c>
      <c r="D380" s="153" t="s">
        <v>408</v>
      </c>
      <c r="E380" s="128">
        <v>328</v>
      </c>
      <c r="F380" s="129">
        <v>1130</v>
      </c>
      <c r="G380" s="129">
        <v>3702</v>
      </c>
      <c r="H380" s="130">
        <v>440523.17</v>
      </c>
      <c r="I380" s="131">
        <v>189</v>
      </c>
      <c r="J380" s="132">
        <v>310</v>
      </c>
      <c r="K380" s="132">
        <v>1040</v>
      </c>
      <c r="L380" s="130">
        <v>122938.4</v>
      </c>
      <c r="M380" s="131">
        <v>168</v>
      </c>
      <c r="N380" s="128">
        <v>271</v>
      </c>
      <c r="O380" s="132">
        <v>835</v>
      </c>
      <c r="P380" s="130">
        <v>101165.15</v>
      </c>
      <c r="Q380" s="131">
        <v>158</v>
      </c>
      <c r="R380" s="132">
        <v>283</v>
      </c>
      <c r="S380" s="132">
        <v>1028</v>
      </c>
      <c r="T380" s="130">
        <v>122009.54</v>
      </c>
      <c r="U380" s="131">
        <v>159</v>
      </c>
      <c r="V380" s="132">
        <v>266</v>
      </c>
      <c r="W380" s="132">
        <v>799</v>
      </c>
      <c r="X380" s="133">
        <v>94410.08</v>
      </c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</row>
    <row r="381" spans="1:143" s="134" customFormat="1" ht="12.75">
      <c r="A381" s="106" t="s">
        <v>337</v>
      </c>
      <c r="B381" s="126" t="s">
        <v>405</v>
      </c>
      <c r="C381" s="127" t="s">
        <v>406</v>
      </c>
      <c r="D381" s="148" t="s">
        <v>677</v>
      </c>
      <c r="E381" s="26">
        <v>859</v>
      </c>
      <c r="F381" s="94">
        <v>3641</v>
      </c>
      <c r="G381" s="94">
        <v>12172</v>
      </c>
      <c r="H381" s="28">
        <v>3956462.09</v>
      </c>
      <c r="I381" s="29">
        <v>570</v>
      </c>
      <c r="J381" s="27">
        <v>923</v>
      </c>
      <c r="K381" s="27">
        <v>3003</v>
      </c>
      <c r="L381" s="28">
        <v>930516.3</v>
      </c>
      <c r="M381" s="29">
        <v>578</v>
      </c>
      <c r="N381" s="26">
        <v>941</v>
      </c>
      <c r="O381" s="27">
        <v>2975</v>
      </c>
      <c r="P381" s="28">
        <v>991000.82</v>
      </c>
      <c r="Q381" s="29">
        <v>551</v>
      </c>
      <c r="R381" s="27">
        <v>899</v>
      </c>
      <c r="S381" s="27">
        <v>3262</v>
      </c>
      <c r="T381" s="28">
        <v>1052598.37</v>
      </c>
      <c r="U381" s="29">
        <v>535</v>
      </c>
      <c r="V381" s="27">
        <v>878</v>
      </c>
      <c r="W381" s="27">
        <v>2932</v>
      </c>
      <c r="X381" s="30">
        <v>982346.6</v>
      </c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</row>
    <row r="382" spans="1:143" s="134" customFormat="1" ht="12.75">
      <c r="A382" s="106" t="s">
        <v>337</v>
      </c>
      <c r="B382" s="126" t="s">
        <v>317</v>
      </c>
      <c r="C382" s="127" t="s">
        <v>318</v>
      </c>
      <c r="D382" s="153" t="s">
        <v>409</v>
      </c>
      <c r="E382" s="128">
        <v>2</v>
      </c>
      <c r="F382" s="129">
        <v>5</v>
      </c>
      <c r="G382" s="129">
        <v>5</v>
      </c>
      <c r="H382" s="130">
        <v>5456.8</v>
      </c>
      <c r="I382" s="131"/>
      <c r="J382" s="132"/>
      <c r="K382" s="132"/>
      <c r="L382" s="130"/>
      <c r="M382" s="131">
        <v>1</v>
      </c>
      <c r="N382" s="128">
        <v>2</v>
      </c>
      <c r="O382" s="132">
        <v>2</v>
      </c>
      <c r="P382" s="130">
        <v>2509.6</v>
      </c>
      <c r="Q382" s="131">
        <v>1</v>
      </c>
      <c r="R382" s="132">
        <v>2</v>
      </c>
      <c r="S382" s="132">
        <v>2</v>
      </c>
      <c r="T382" s="130">
        <v>1964.8</v>
      </c>
      <c r="U382" s="131">
        <v>1</v>
      </c>
      <c r="V382" s="132">
        <v>1</v>
      </c>
      <c r="W382" s="132">
        <v>1</v>
      </c>
      <c r="X382" s="133">
        <v>982.4</v>
      </c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</row>
    <row r="383" spans="1:143" s="134" customFormat="1" ht="12.75">
      <c r="A383" s="106" t="s">
        <v>337</v>
      </c>
      <c r="B383" s="126" t="s">
        <v>317</v>
      </c>
      <c r="C383" s="127" t="s">
        <v>318</v>
      </c>
      <c r="D383" s="153" t="s">
        <v>319</v>
      </c>
      <c r="E383" s="128">
        <v>207</v>
      </c>
      <c r="F383" s="129">
        <v>595</v>
      </c>
      <c r="G383" s="129">
        <v>1068</v>
      </c>
      <c r="H383" s="130">
        <v>1972066.7</v>
      </c>
      <c r="I383" s="131"/>
      <c r="J383" s="132"/>
      <c r="K383" s="132"/>
      <c r="L383" s="130"/>
      <c r="M383" s="131">
        <v>2</v>
      </c>
      <c r="N383" s="128">
        <v>3</v>
      </c>
      <c r="O383" s="132">
        <v>3</v>
      </c>
      <c r="P383" s="130">
        <v>7337.1</v>
      </c>
      <c r="Q383" s="131">
        <v>124</v>
      </c>
      <c r="R383" s="132">
        <v>235</v>
      </c>
      <c r="S383" s="132">
        <v>405</v>
      </c>
      <c r="T383" s="130">
        <v>746734.95</v>
      </c>
      <c r="U383" s="131">
        <v>178</v>
      </c>
      <c r="V383" s="132">
        <v>357</v>
      </c>
      <c r="W383" s="132">
        <v>660</v>
      </c>
      <c r="X383" s="133">
        <v>1217994.65</v>
      </c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</row>
    <row r="384" spans="1:143" s="134" customFormat="1" ht="12.75">
      <c r="A384" s="106" t="s">
        <v>337</v>
      </c>
      <c r="B384" s="126" t="s">
        <v>317</v>
      </c>
      <c r="C384" s="127" t="s">
        <v>318</v>
      </c>
      <c r="D384" s="148" t="s">
        <v>677</v>
      </c>
      <c r="E384" s="26">
        <v>207</v>
      </c>
      <c r="F384" s="94">
        <v>600</v>
      </c>
      <c r="G384" s="94">
        <v>1073</v>
      </c>
      <c r="H384" s="28">
        <v>1977523.5</v>
      </c>
      <c r="I384" s="29"/>
      <c r="J384" s="27"/>
      <c r="K384" s="27"/>
      <c r="L384" s="28"/>
      <c r="M384" s="29">
        <v>2</v>
      </c>
      <c r="N384" s="26">
        <v>5</v>
      </c>
      <c r="O384" s="27">
        <v>5</v>
      </c>
      <c r="P384" s="28">
        <v>9846.7</v>
      </c>
      <c r="Q384" s="29">
        <v>125</v>
      </c>
      <c r="R384" s="27">
        <v>237</v>
      </c>
      <c r="S384" s="27">
        <v>407</v>
      </c>
      <c r="T384" s="28">
        <v>748699.75</v>
      </c>
      <c r="U384" s="29">
        <v>178</v>
      </c>
      <c r="V384" s="27">
        <v>358</v>
      </c>
      <c r="W384" s="27">
        <v>661</v>
      </c>
      <c r="X384" s="30">
        <v>1218977.05</v>
      </c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</row>
    <row r="385" spans="1:143" s="134" customFormat="1" ht="12.75">
      <c r="A385" s="106" t="s">
        <v>337</v>
      </c>
      <c r="B385" s="126" t="s">
        <v>410</v>
      </c>
      <c r="C385" s="127" t="s">
        <v>742</v>
      </c>
      <c r="D385" s="153" t="s">
        <v>411</v>
      </c>
      <c r="E385" s="128">
        <v>293</v>
      </c>
      <c r="F385" s="129">
        <v>1011</v>
      </c>
      <c r="G385" s="129">
        <v>1838</v>
      </c>
      <c r="H385" s="130">
        <v>3437662.95</v>
      </c>
      <c r="I385" s="131">
        <v>116</v>
      </c>
      <c r="J385" s="132">
        <v>190</v>
      </c>
      <c r="K385" s="132">
        <v>294</v>
      </c>
      <c r="L385" s="130">
        <v>574770.05</v>
      </c>
      <c r="M385" s="131">
        <v>156</v>
      </c>
      <c r="N385" s="128">
        <v>272</v>
      </c>
      <c r="O385" s="132">
        <v>462</v>
      </c>
      <c r="P385" s="130">
        <v>911635.8</v>
      </c>
      <c r="Q385" s="131">
        <v>137</v>
      </c>
      <c r="R385" s="132">
        <v>268</v>
      </c>
      <c r="S385" s="132">
        <v>516</v>
      </c>
      <c r="T385" s="130">
        <v>1020621.25</v>
      </c>
      <c r="U385" s="131">
        <v>176</v>
      </c>
      <c r="V385" s="132">
        <v>281</v>
      </c>
      <c r="W385" s="132">
        <v>567</v>
      </c>
      <c r="X385" s="133">
        <v>930635.85</v>
      </c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</row>
    <row r="386" spans="1:143" s="134" customFormat="1" ht="12.75">
      <c r="A386" s="106" t="s">
        <v>337</v>
      </c>
      <c r="B386" s="126" t="s">
        <v>410</v>
      </c>
      <c r="C386" s="127" t="s">
        <v>742</v>
      </c>
      <c r="D386" s="148" t="s">
        <v>677</v>
      </c>
      <c r="E386" s="26">
        <v>293</v>
      </c>
      <c r="F386" s="94">
        <v>1011</v>
      </c>
      <c r="G386" s="94">
        <v>1838</v>
      </c>
      <c r="H386" s="28">
        <v>3437662.95</v>
      </c>
      <c r="I386" s="29">
        <v>116</v>
      </c>
      <c r="J386" s="27">
        <v>190</v>
      </c>
      <c r="K386" s="27">
        <v>294</v>
      </c>
      <c r="L386" s="28">
        <v>574770.05</v>
      </c>
      <c r="M386" s="29">
        <v>156</v>
      </c>
      <c r="N386" s="26">
        <v>272</v>
      </c>
      <c r="O386" s="27">
        <v>462</v>
      </c>
      <c r="P386" s="28">
        <v>911635.8</v>
      </c>
      <c r="Q386" s="29">
        <v>137</v>
      </c>
      <c r="R386" s="27">
        <v>268</v>
      </c>
      <c r="S386" s="27">
        <v>516</v>
      </c>
      <c r="T386" s="28">
        <v>1020621.25</v>
      </c>
      <c r="U386" s="29">
        <v>176</v>
      </c>
      <c r="V386" s="27">
        <v>281</v>
      </c>
      <c r="W386" s="27">
        <v>567</v>
      </c>
      <c r="X386" s="30">
        <v>930635.85</v>
      </c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</row>
    <row r="387" spans="1:143" ht="12.75">
      <c r="A387" s="106" t="s">
        <v>337</v>
      </c>
      <c r="B387" s="126" t="s">
        <v>412</v>
      </c>
      <c r="C387" s="127" t="s">
        <v>413</v>
      </c>
      <c r="D387" s="153" t="s">
        <v>414</v>
      </c>
      <c r="E387" s="64">
        <v>224</v>
      </c>
      <c r="F387" s="93">
        <v>713</v>
      </c>
      <c r="G387" s="93">
        <v>1730</v>
      </c>
      <c r="H387" s="65">
        <v>1236095.7</v>
      </c>
      <c r="I387" s="66">
        <v>108</v>
      </c>
      <c r="J387" s="47">
        <v>191</v>
      </c>
      <c r="K387" s="47">
        <v>435</v>
      </c>
      <c r="L387" s="65">
        <v>310777.75</v>
      </c>
      <c r="M387" s="66">
        <v>113</v>
      </c>
      <c r="N387" s="64">
        <v>189</v>
      </c>
      <c r="O387" s="47">
        <v>451</v>
      </c>
      <c r="P387" s="65">
        <v>322368.7</v>
      </c>
      <c r="Q387" s="66">
        <v>100</v>
      </c>
      <c r="R387" s="47">
        <v>157</v>
      </c>
      <c r="S387" s="47">
        <v>407</v>
      </c>
      <c r="T387" s="65">
        <v>290867.4</v>
      </c>
      <c r="U387" s="66">
        <v>115</v>
      </c>
      <c r="V387" s="47">
        <v>177</v>
      </c>
      <c r="W387" s="47">
        <v>437</v>
      </c>
      <c r="X387" s="48">
        <v>312081.85</v>
      </c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</row>
    <row r="388" spans="1:143" ht="12.75">
      <c r="A388" s="106" t="s">
        <v>337</v>
      </c>
      <c r="B388" s="126" t="s">
        <v>412</v>
      </c>
      <c r="C388" s="127" t="s">
        <v>413</v>
      </c>
      <c r="D388" s="153" t="s">
        <v>415</v>
      </c>
      <c r="E388" s="64">
        <v>7</v>
      </c>
      <c r="F388" s="93">
        <v>15</v>
      </c>
      <c r="G388" s="93">
        <v>59</v>
      </c>
      <c r="H388" s="65">
        <v>42228.8</v>
      </c>
      <c r="I388" s="66"/>
      <c r="J388" s="47"/>
      <c r="K388" s="47"/>
      <c r="L388" s="65"/>
      <c r="M388" s="66">
        <v>4</v>
      </c>
      <c r="N388" s="64">
        <v>5</v>
      </c>
      <c r="O388" s="47">
        <v>15</v>
      </c>
      <c r="P388" s="65">
        <v>10749.65</v>
      </c>
      <c r="Q388" s="66">
        <v>3</v>
      </c>
      <c r="R388" s="47">
        <v>5</v>
      </c>
      <c r="S388" s="47">
        <v>17</v>
      </c>
      <c r="T388" s="65">
        <v>12125.85</v>
      </c>
      <c r="U388" s="66">
        <v>4</v>
      </c>
      <c r="V388" s="47">
        <v>5</v>
      </c>
      <c r="W388" s="47">
        <v>27</v>
      </c>
      <c r="X388" s="48">
        <v>19353.3</v>
      </c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</row>
    <row r="389" spans="1:143" ht="12.75">
      <c r="A389" s="106" t="s">
        <v>337</v>
      </c>
      <c r="B389" s="126" t="s">
        <v>412</v>
      </c>
      <c r="C389" s="127" t="s">
        <v>413</v>
      </c>
      <c r="D389" s="153" t="s">
        <v>416</v>
      </c>
      <c r="E389" s="64">
        <v>2</v>
      </c>
      <c r="F389" s="93">
        <v>6</v>
      </c>
      <c r="G389" s="93">
        <v>10</v>
      </c>
      <c r="H389" s="65">
        <v>13298.3</v>
      </c>
      <c r="I389" s="66">
        <v>1</v>
      </c>
      <c r="J389" s="47">
        <v>3</v>
      </c>
      <c r="K389" s="47">
        <v>3</v>
      </c>
      <c r="L389" s="65">
        <v>3966.4</v>
      </c>
      <c r="M389" s="66"/>
      <c r="N389" s="64"/>
      <c r="O389" s="47"/>
      <c r="P389" s="65"/>
      <c r="Q389" s="66">
        <v>1</v>
      </c>
      <c r="R389" s="47">
        <v>1</v>
      </c>
      <c r="S389" s="47">
        <v>3</v>
      </c>
      <c r="T389" s="65">
        <v>4005.1</v>
      </c>
      <c r="U389" s="66">
        <v>1</v>
      </c>
      <c r="V389" s="47">
        <v>2</v>
      </c>
      <c r="W389" s="47">
        <v>4</v>
      </c>
      <c r="X389" s="48">
        <v>5326.8</v>
      </c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</row>
    <row r="390" spans="1:143" ht="12.75">
      <c r="A390" s="106" t="s">
        <v>337</v>
      </c>
      <c r="B390" s="126" t="s">
        <v>412</v>
      </c>
      <c r="C390" s="127" t="s">
        <v>413</v>
      </c>
      <c r="D390" s="148" t="s">
        <v>677</v>
      </c>
      <c r="E390" s="26">
        <v>227</v>
      </c>
      <c r="F390" s="94">
        <v>734</v>
      </c>
      <c r="G390" s="94">
        <v>1799</v>
      </c>
      <c r="H390" s="28">
        <v>1291622.8</v>
      </c>
      <c r="I390" s="29">
        <v>109</v>
      </c>
      <c r="J390" s="27">
        <v>194</v>
      </c>
      <c r="K390" s="27">
        <v>438</v>
      </c>
      <c r="L390" s="28">
        <v>314744.15</v>
      </c>
      <c r="M390" s="29">
        <v>116</v>
      </c>
      <c r="N390" s="26">
        <v>194</v>
      </c>
      <c r="O390" s="27">
        <v>466</v>
      </c>
      <c r="P390" s="28">
        <v>333118.35</v>
      </c>
      <c r="Q390" s="29">
        <v>103</v>
      </c>
      <c r="R390" s="27">
        <v>163</v>
      </c>
      <c r="S390" s="27">
        <v>427</v>
      </c>
      <c r="T390" s="28">
        <v>306998.35</v>
      </c>
      <c r="U390" s="29">
        <v>118</v>
      </c>
      <c r="V390" s="27">
        <v>184</v>
      </c>
      <c r="W390" s="27">
        <v>468</v>
      </c>
      <c r="X390" s="30">
        <v>336761.95</v>
      </c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</row>
    <row r="391" spans="1:143" ht="12.75">
      <c r="A391" s="106" t="s">
        <v>337</v>
      </c>
      <c r="B391" s="126" t="s">
        <v>417</v>
      </c>
      <c r="C391" s="127" t="s">
        <v>418</v>
      </c>
      <c r="D391" s="153" t="s">
        <v>419</v>
      </c>
      <c r="E391" s="64">
        <v>15</v>
      </c>
      <c r="F391" s="93">
        <v>25</v>
      </c>
      <c r="G391" s="93">
        <v>113</v>
      </c>
      <c r="H391" s="65">
        <v>43478.15</v>
      </c>
      <c r="I391" s="66">
        <v>15</v>
      </c>
      <c r="J391" s="47">
        <v>25</v>
      </c>
      <c r="K391" s="47">
        <v>113</v>
      </c>
      <c r="L391" s="65">
        <v>43478.15</v>
      </c>
      <c r="M391" s="66"/>
      <c r="N391" s="64"/>
      <c r="O391" s="47"/>
      <c r="P391" s="65"/>
      <c r="Q391" s="66"/>
      <c r="R391" s="47"/>
      <c r="S391" s="47"/>
      <c r="T391" s="65"/>
      <c r="U391" s="66"/>
      <c r="V391" s="47"/>
      <c r="W391" s="47"/>
      <c r="X391" s="4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</row>
    <row r="392" spans="1:143" ht="12.75">
      <c r="A392" s="106" t="s">
        <v>337</v>
      </c>
      <c r="B392" s="126" t="s">
        <v>417</v>
      </c>
      <c r="C392" s="127" t="s">
        <v>418</v>
      </c>
      <c r="D392" s="153" t="s">
        <v>420</v>
      </c>
      <c r="E392" s="64">
        <v>130</v>
      </c>
      <c r="F392" s="93">
        <v>201</v>
      </c>
      <c r="G392" s="93">
        <v>212</v>
      </c>
      <c r="H392" s="65">
        <v>145475.26</v>
      </c>
      <c r="I392" s="66">
        <v>103</v>
      </c>
      <c r="J392" s="47">
        <v>158</v>
      </c>
      <c r="K392" s="47">
        <v>172</v>
      </c>
      <c r="L392" s="65">
        <v>129160.35</v>
      </c>
      <c r="M392" s="66">
        <v>24</v>
      </c>
      <c r="N392" s="64">
        <v>25</v>
      </c>
      <c r="O392" s="47">
        <v>24</v>
      </c>
      <c r="P392" s="65">
        <v>11294.6</v>
      </c>
      <c r="Q392" s="66">
        <v>6</v>
      </c>
      <c r="R392" s="47">
        <v>8</v>
      </c>
      <c r="S392" s="47">
        <v>8</v>
      </c>
      <c r="T392" s="65">
        <v>3318.5</v>
      </c>
      <c r="U392" s="66">
        <v>8</v>
      </c>
      <c r="V392" s="47">
        <v>10</v>
      </c>
      <c r="W392" s="47">
        <v>7</v>
      </c>
      <c r="X392" s="48">
        <v>1701.81</v>
      </c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</row>
    <row r="393" spans="1:143" ht="12.75">
      <c r="A393" s="106" t="s">
        <v>337</v>
      </c>
      <c r="B393" s="126" t="s">
        <v>417</v>
      </c>
      <c r="C393" s="127" t="s">
        <v>418</v>
      </c>
      <c r="D393" s="153" t="s">
        <v>421</v>
      </c>
      <c r="E393" s="64">
        <v>35</v>
      </c>
      <c r="F393" s="93">
        <v>42</v>
      </c>
      <c r="G393" s="93">
        <v>164</v>
      </c>
      <c r="H393" s="65">
        <v>80766</v>
      </c>
      <c r="I393" s="66">
        <v>35</v>
      </c>
      <c r="J393" s="47">
        <v>42</v>
      </c>
      <c r="K393" s="47">
        <v>164</v>
      </c>
      <c r="L393" s="65">
        <v>80766</v>
      </c>
      <c r="M393" s="66"/>
      <c r="N393" s="64"/>
      <c r="O393" s="47"/>
      <c r="P393" s="65"/>
      <c r="Q393" s="66"/>
      <c r="R393" s="47"/>
      <c r="S393" s="47"/>
      <c r="T393" s="65"/>
      <c r="U393" s="66"/>
      <c r="V393" s="47"/>
      <c r="W393" s="47"/>
      <c r="X393" s="4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</row>
    <row r="394" spans="1:143" ht="12.75">
      <c r="A394" s="106" t="s">
        <v>337</v>
      </c>
      <c r="B394" s="126" t="s">
        <v>417</v>
      </c>
      <c r="C394" s="127" t="s">
        <v>418</v>
      </c>
      <c r="D394" s="153" t="s">
        <v>422</v>
      </c>
      <c r="E394" s="64">
        <v>168</v>
      </c>
      <c r="F394" s="93">
        <v>273</v>
      </c>
      <c r="G394" s="93">
        <v>296</v>
      </c>
      <c r="H394" s="65">
        <v>365894</v>
      </c>
      <c r="I394" s="66">
        <v>150</v>
      </c>
      <c r="J394" s="47">
        <v>231</v>
      </c>
      <c r="K394" s="47">
        <v>246</v>
      </c>
      <c r="L394" s="65">
        <v>330542.75</v>
      </c>
      <c r="M394" s="66">
        <v>20</v>
      </c>
      <c r="N394" s="64">
        <v>23</v>
      </c>
      <c r="O394" s="47">
        <v>28</v>
      </c>
      <c r="P394" s="65">
        <v>25343.3</v>
      </c>
      <c r="Q394" s="66">
        <v>6</v>
      </c>
      <c r="R394" s="47">
        <v>8</v>
      </c>
      <c r="S394" s="47">
        <v>9</v>
      </c>
      <c r="T394" s="65">
        <v>4062.4</v>
      </c>
      <c r="U394" s="66">
        <v>10</v>
      </c>
      <c r="V394" s="47">
        <v>11</v>
      </c>
      <c r="W394" s="47">
        <v>12</v>
      </c>
      <c r="X394" s="48">
        <v>5945.55</v>
      </c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</row>
    <row r="395" spans="1:143" ht="12.75">
      <c r="A395" s="106" t="s">
        <v>337</v>
      </c>
      <c r="B395" s="126" t="s">
        <v>417</v>
      </c>
      <c r="C395" s="127" t="s">
        <v>418</v>
      </c>
      <c r="D395" s="153" t="s">
        <v>423</v>
      </c>
      <c r="E395" s="64">
        <v>22</v>
      </c>
      <c r="F395" s="93">
        <v>34</v>
      </c>
      <c r="G395" s="93">
        <v>147</v>
      </c>
      <c r="H395" s="65">
        <v>91395.8</v>
      </c>
      <c r="I395" s="66">
        <v>22</v>
      </c>
      <c r="J395" s="47">
        <v>34</v>
      </c>
      <c r="K395" s="47">
        <v>147</v>
      </c>
      <c r="L395" s="65">
        <v>91395.8</v>
      </c>
      <c r="M395" s="66"/>
      <c r="N395" s="64"/>
      <c r="O395" s="47"/>
      <c r="P395" s="65"/>
      <c r="Q395" s="66"/>
      <c r="R395" s="47"/>
      <c r="S395" s="47"/>
      <c r="T395" s="65"/>
      <c r="U395" s="66"/>
      <c r="V395" s="47"/>
      <c r="W395" s="47"/>
      <c r="X395" s="4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</row>
    <row r="396" spans="1:143" ht="12.75">
      <c r="A396" s="106" t="s">
        <v>337</v>
      </c>
      <c r="B396" s="126" t="s">
        <v>417</v>
      </c>
      <c r="C396" s="127" t="s">
        <v>418</v>
      </c>
      <c r="D396" s="153" t="s">
        <v>424</v>
      </c>
      <c r="E396" s="64">
        <v>72</v>
      </c>
      <c r="F396" s="93">
        <v>112</v>
      </c>
      <c r="G396" s="93">
        <v>111</v>
      </c>
      <c r="H396" s="65">
        <v>208043.55</v>
      </c>
      <c r="I396" s="66">
        <v>67</v>
      </c>
      <c r="J396" s="47">
        <v>105</v>
      </c>
      <c r="K396" s="47">
        <v>103</v>
      </c>
      <c r="L396" s="65">
        <v>202247.75</v>
      </c>
      <c r="M396" s="66"/>
      <c r="N396" s="64"/>
      <c r="O396" s="47"/>
      <c r="P396" s="65"/>
      <c r="Q396" s="66">
        <v>2</v>
      </c>
      <c r="R396" s="47">
        <v>2</v>
      </c>
      <c r="S396" s="47">
        <v>2</v>
      </c>
      <c r="T396" s="65">
        <v>1105.4</v>
      </c>
      <c r="U396" s="66">
        <v>3</v>
      </c>
      <c r="V396" s="47">
        <v>5</v>
      </c>
      <c r="W396" s="47">
        <v>6</v>
      </c>
      <c r="X396" s="48">
        <v>4690.4</v>
      </c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</row>
    <row r="397" spans="1:143" ht="12.75">
      <c r="A397" s="106" t="s">
        <v>337</v>
      </c>
      <c r="B397" s="126" t="s">
        <v>417</v>
      </c>
      <c r="C397" s="127" t="s">
        <v>418</v>
      </c>
      <c r="D397" s="153" t="s">
        <v>425</v>
      </c>
      <c r="E397" s="64">
        <v>8</v>
      </c>
      <c r="F397" s="93">
        <v>12</v>
      </c>
      <c r="G397" s="93">
        <v>45</v>
      </c>
      <c r="H397" s="65">
        <v>44637.8</v>
      </c>
      <c r="I397" s="66">
        <v>8</v>
      </c>
      <c r="J397" s="47">
        <v>12</v>
      </c>
      <c r="K397" s="47">
        <v>45</v>
      </c>
      <c r="L397" s="65">
        <v>44637.8</v>
      </c>
      <c r="M397" s="66"/>
      <c r="N397" s="64"/>
      <c r="O397" s="47"/>
      <c r="P397" s="65"/>
      <c r="Q397" s="66"/>
      <c r="R397" s="47"/>
      <c r="S397" s="47"/>
      <c r="T397" s="65"/>
      <c r="U397" s="66"/>
      <c r="V397" s="47"/>
      <c r="W397" s="47"/>
      <c r="X397" s="4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</row>
    <row r="398" spans="1:143" ht="12.75">
      <c r="A398" s="106" t="s">
        <v>337</v>
      </c>
      <c r="B398" s="126" t="s">
        <v>417</v>
      </c>
      <c r="C398" s="127" t="s">
        <v>418</v>
      </c>
      <c r="D398" s="153" t="s">
        <v>426</v>
      </c>
      <c r="E398" s="64">
        <v>70</v>
      </c>
      <c r="F398" s="93">
        <v>115</v>
      </c>
      <c r="G398" s="93">
        <v>111</v>
      </c>
      <c r="H398" s="65">
        <v>275929.1</v>
      </c>
      <c r="I398" s="66">
        <v>66</v>
      </c>
      <c r="J398" s="47">
        <v>104</v>
      </c>
      <c r="K398" s="47">
        <v>102</v>
      </c>
      <c r="L398" s="65">
        <v>261933.5</v>
      </c>
      <c r="M398" s="66">
        <v>4</v>
      </c>
      <c r="N398" s="64">
        <v>4</v>
      </c>
      <c r="O398" s="47">
        <v>4</v>
      </c>
      <c r="P398" s="65">
        <v>8536</v>
      </c>
      <c r="Q398" s="66">
        <v>1</v>
      </c>
      <c r="R398" s="47">
        <v>2</v>
      </c>
      <c r="S398" s="47">
        <v>1</v>
      </c>
      <c r="T398" s="65">
        <v>978.1</v>
      </c>
      <c r="U398" s="66">
        <v>4</v>
      </c>
      <c r="V398" s="47">
        <v>5</v>
      </c>
      <c r="W398" s="47">
        <v>5</v>
      </c>
      <c r="X398" s="48">
        <v>4481.5</v>
      </c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</row>
    <row r="399" spans="1:143" ht="22.5">
      <c r="A399" s="106" t="s">
        <v>337</v>
      </c>
      <c r="B399" s="126" t="s">
        <v>417</v>
      </c>
      <c r="C399" s="127" t="s">
        <v>418</v>
      </c>
      <c r="D399" s="153" t="s">
        <v>427</v>
      </c>
      <c r="E399" s="64">
        <v>130</v>
      </c>
      <c r="F399" s="93">
        <v>241</v>
      </c>
      <c r="G399" s="93">
        <v>375</v>
      </c>
      <c r="H399" s="65">
        <v>472545.25</v>
      </c>
      <c r="I399" s="66">
        <v>12</v>
      </c>
      <c r="J399" s="47">
        <v>20</v>
      </c>
      <c r="K399" s="47">
        <v>28</v>
      </c>
      <c r="L399" s="65">
        <v>35693.1</v>
      </c>
      <c r="M399" s="66">
        <v>113</v>
      </c>
      <c r="N399" s="64">
        <v>202</v>
      </c>
      <c r="O399" s="47">
        <v>316</v>
      </c>
      <c r="P399" s="65">
        <v>403027.95</v>
      </c>
      <c r="Q399" s="66">
        <v>12</v>
      </c>
      <c r="R399" s="47">
        <v>13</v>
      </c>
      <c r="S399" s="47">
        <v>19</v>
      </c>
      <c r="T399" s="65">
        <v>21343.6</v>
      </c>
      <c r="U399" s="66">
        <v>4</v>
      </c>
      <c r="V399" s="47">
        <v>6</v>
      </c>
      <c r="W399" s="47">
        <v>12</v>
      </c>
      <c r="X399" s="48">
        <v>12480.6</v>
      </c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</row>
    <row r="400" spans="1:143" ht="12.75">
      <c r="A400" s="106" t="s">
        <v>337</v>
      </c>
      <c r="B400" s="126" t="s">
        <v>417</v>
      </c>
      <c r="C400" s="127" t="s">
        <v>418</v>
      </c>
      <c r="D400" s="153" t="s">
        <v>428</v>
      </c>
      <c r="E400" s="64">
        <v>240</v>
      </c>
      <c r="F400" s="93">
        <v>499</v>
      </c>
      <c r="G400" s="93">
        <v>1712</v>
      </c>
      <c r="H400" s="65">
        <v>144793.1</v>
      </c>
      <c r="I400" s="66"/>
      <c r="J400" s="47"/>
      <c r="K400" s="47"/>
      <c r="L400" s="65"/>
      <c r="M400" s="66">
        <v>59</v>
      </c>
      <c r="N400" s="64">
        <v>83</v>
      </c>
      <c r="O400" s="47">
        <v>283</v>
      </c>
      <c r="P400" s="65">
        <v>32462.2</v>
      </c>
      <c r="Q400" s="66">
        <v>113</v>
      </c>
      <c r="R400" s="47">
        <v>166</v>
      </c>
      <c r="S400" s="47">
        <v>558</v>
      </c>
      <c r="T400" s="65">
        <v>43031.05</v>
      </c>
      <c r="U400" s="66">
        <v>164</v>
      </c>
      <c r="V400" s="47">
        <v>251</v>
      </c>
      <c r="W400" s="47">
        <v>871</v>
      </c>
      <c r="X400" s="48">
        <v>69299.85</v>
      </c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</row>
    <row r="401" spans="1:143" ht="12.75">
      <c r="A401" s="106" t="s">
        <v>337</v>
      </c>
      <c r="B401" s="126" t="s">
        <v>417</v>
      </c>
      <c r="C401" s="127" t="s">
        <v>418</v>
      </c>
      <c r="D401" s="153" t="s">
        <v>429</v>
      </c>
      <c r="E401" s="64">
        <v>326</v>
      </c>
      <c r="F401" s="93">
        <v>641</v>
      </c>
      <c r="G401" s="93">
        <v>2050</v>
      </c>
      <c r="H401" s="65">
        <v>365667.45</v>
      </c>
      <c r="I401" s="66"/>
      <c r="J401" s="47"/>
      <c r="K401" s="47"/>
      <c r="L401" s="65"/>
      <c r="M401" s="66">
        <v>105</v>
      </c>
      <c r="N401" s="64">
        <v>140</v>
      </c>
      <c r="O401" s="47">
        <v>459</v>
      </c>
      <c r="P401" s="65">
        <v>107271.55</v>
      </c>
      <c r="Q401" s="66">
        <v>153</v>
      </c>
      <c r="R401" s="47">
        <v>212</v>
      </c>
      <c r="S401" s="47">
        <v>684</v>
      </c>
      <c r="T401" s="65">
        <v>111404</v>
      </c>
      <c r="U401" s="66">
        <v>195</v>
      </c>
      <c r="V401" s="47">
        <v>289</v>
      </c>
      <c r="W401" s="47">
        <v>908</v>
      </c>
      <c r="X401" s="48">
        <v>146991.9</v>
      </c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</row>
    <row r="402" spans="1:143" ht="12.75">
      <c r="A402" s="106" t="s">
        <v>337</v>
      </c>
      <c r="B402" s="126" t="s">
        <v>417</v>
      </c>
      <c r="C402" s="127" t="s">
        <v>418</v>
      </c>
      <c r="D402" s="153" t="s">
        <v>430</v>
      </c>
      <c r="E402" s="64">
        <v>170</v>
      </c>
      <c r="F402" s="93">
        <v>338</v>
      </c>
      <c r="G402" s="93">
        <v>1103</v>
      </c>
      <c r="H402" s="65">
        <v>291799.35</v>
      </c>
      <c r="I402" s="66"/>
      <c r="J402" s="47"/>
      <c r="K402" s="47"/>
      <c r="L402" s="65"/>
      <c r="M402" s="66">
        <v>51</v>
      </c>
      <c r="N402" s="64">
        <v>75</v>
      </c>
      <c r="O402" s="47">
        <v>217</v>
      </c>
      <c r="P402" s="65">
        <v>75922.15</v>
      </c>
      <c r="Q402" s="66">
        <v>68</v>
      </c>
      <c r="R402" s="47">
        <v>100</v>
      </c>
      <c r="S402" s="47">
        <v>356</v>
      </c>
      <c r="T402" s="65">
        <v>86833.5</v>
      </c>
      <c r="U402" s="66">
        <v>114</v>
      </c>
      <c r="V402" s="47">
        <v>163</v>
      </c>
      <c r="W402" s="47">
        <v>531</v>
      </c>
      <c r="X402" s="48">
        <v>129043.7</v>
      </c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</row>
    <row r="403" spans="1:143" ht="12.75">
      <c r="A403" s="106" t="s">
        <v>337</v>
      </c>
      <c r="B403" s="126" t="s">
        <v>417</v>
      </c>
      <c r="C403" s="127" t="s">
        <v>418</v>
      </c>
      <c r="D403" s="153" t="s">
        <v>431</v>
      </c>
      <c r="E403" s="64">
        <v>109</v>
      </c>
      <c r="F403" s="93">
        <v>233</v>
      </c>
      <c r="G403" s="93">
        <v>712</v>
      </c>
      <c r="H403" s="65">
        <v>251884.2</v>
      </c>
      <c r="I403" s="66"/>
      <c r="J403" s="47"/>
      <c r="K403" s="47"/>
      <c r="L403" s="65"/>
      <c r="M403" s="66">
        <v>31</v>
      </c>
      <c r="N403" s="64">
        <v>44</v>
      </c>
      <c r="O403" s="47">
        <v>135</v>
      </c>
      <c r="P403" s="65">
        <v>62867.05</v>
      </c>
      <c r="Q403" s="66">
        <v>53</v>
      </c>
      <c r="R403" s="47">
        <v>74</v>
      </c>
      <c r="S403" s="47">
        <v>242</v>
      </c>
      <c r="T403" s="65">
        <v>79760.25</v>
      </c>
      <c r="U403" s="66">
        <v>75</v>
      </c>
      <c r="V403" s="47">
        <v>116</v>
      </c>
      <c r="W403" s="47">
        <v>335</v>
      </c>
      <c r="X403" s="48">
        <v>109256.9</v>
      </c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</row>
    <row r="404" spans="1:143" ht="12.75">
      <c r="A404" s="106" t="s">
        <v>337</v>
      </c>
      <c r="B404" s="126" t="s">
        <v>417</v>
      </c>
      <c r="C404" s="127" t="s">
        <v>418</v>
      </c>
      <c r="D404" s="153" t="s">
        <v>432</v>
      </c>
      <c r="E404" s="64">
        <v>10</v>
      </c>
      <c r="F404" s="93">
        <v>13</v>
      </c>
      <c r="G404" s="93">
        <v>38</v>
      </c>
      <c r="H404" s="65">
        <v>2748</v>
      </c>
      <c r="I404" s="66"/>
      <c r="J404" s="47"/>
      <c r="K404" s="47"/>
      <c r="L404" s="65"/>
      <c r="M404" s="66"/>
      <c r="N404" s="64"/>
      <c r="O404" s="47"/>
      <c r="P404" s="65"/>
      <c r="Q404" s="66">
        <v>4</v>
      </c>
      <c r="R404" s="47">
        <v>5</v>
      </c>
      <c r="S404" s="47">
        <v>11</v>
      </c>
      <c r="T404" s="65">
        <v>822.4</v>
      </c>
      <c r="U404" s="66">
        <v>8</v>
      </c>
      <c r="V404" s="47">
        <v>8</v>
      </c>
      <c r="W404" s="47">
        <v>27</v>
      </c>
      <c r="X404" s="48">
        <v>1925.6</v>
      </c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</row>
    <row r="405" spans="1:143" ht="12.75">
      <c r="A405" s="106" t="s">
        <v>337</v>
      </c>
      <c r="B405" s="126" t="s">
        <v>417</v>
      </c>
      <c r="C405" s="127" t="s">
        <v>418</v>
      </c>
      <c r="D405" s="153" t="s">
        <v>433</v>
      </c>
      <c r="E405" s="64">
        <v>6</v>
      </c>
      <c r="F405" s="93">
        <v>10</v>
      </c>
      <c r="G405" s="93">
        <v>26</v>
      </c>
      <c r="H405" s="65">
        <v>4022.4</v>
      </c>
      <c r="I405" s="66"/>
      <c r="J405" s="47"/>
      <c r="K405" s="47"/>
      <c r="L405" s="65"/>
      <c r="M405" s="66"/>
      <c r="N405" s="64"/>
      <c r="O405" s="47"/>
      <c r="P405" s="65"/>
      <c r="Q405" s="66">
        <v>2</v>
      </c>
      <c r="R405" s="47">
        <v>2</v>
      </c>
      <c r="S405" s="47">
        <v>6</v>
      </c>
      <c r="T405" s="65">
        <v>961.7</v>
      </c>
      <c r="U405" s="66">
        <v>5</v>
      </c>
      <c r="V405" s="47">
        <v>8</v>
      </c>
      <c r="W405" s="47">
        <v>20</v>
      </c>
      <c r="X405" s="48">
        <v>3060.7</v>
      </c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</row>
    <row r="406" spans="1:143" ht="12.75">
      <c r="A406" s="106" t="s">
        <v>337</v>
      </c>
      <c r="B406" s="126" t="s">
        <v>417</v>
      </c>
      <c r="C406" s="127" t="s">
        <v>418</v>
      </c>
      <c r="D406" s="153" t="s">
        <v>434</v>
      </c>
      <c r="E406" s="64">
        <v>3</v>
      </c>
      <c r="F406" s="93">
        <v>7</v>
      </c>
      <c r="G406" s="93">
        <v>22</v>
      </c>
      <c r="H406" s="65">
        <v>5331.1</v>
      </c>
      <c r="I406" s="66"/>
      <c r="J406" s="47"/>
      <c r="K406" s="47"/>
      <c r="L406" s="65"/>
      <c r="M406" s="66"/>
      <c r="N406" s="64"/>
      <c r="O406" s="47"/>
      <c r="P406" s="65"/>
      <c r="Q406" s="66">
        <v>1</v>
      </c>
      <c r="R406" s="47">
        <v>2</v>
      </c>
      <c r="S406" s="47">
        <v>6</v>
      </c>
      <c r="T406" s="65">
        <v>1466.9</v>
      </c>
      <c r="U406" s="66">
        <v>3</v>
      </c>
      <c r="V406" s="47">
        <v>5</v>
      </c>
      <c r="W406" s="47">
        <v>16</v>
      </c>
      <c r="X406" s="48">
        <v>3864.2</v>
      </c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</row>
    <row r="407" spans="1:143" ht="12.75">
      <c r="A407" s="106" t="s">
        <v>337</v>
      </c>
      <c r="B407" s="126" t="s">
        <v>417</v>
      </c>
      <c r="C407" s="127" t="s">
        <v>418</v>
      </c>
      <c r="D407" s="153" t="s">
        <v>435</v>
      </c>
      <c r="E407" s="64">
        <v>9</v>
      </c>
      <c r="F407" s="93">
        <v>12</v>
      </c>
      <c r="G407" s="93">
        <v>35</v>
      </c>
      <c r="H407" s="65">
        <v>11066</v>
      </c>
      <c r="I407" s="66"/>
      <c r="J407" s="47"/>
      <c r="K407" s="47"/>
      <c r="L407" s="65"/>
      <c r="M407" s="66"/>
      <c r="N407" s="64"/>
      <c r="O407" s="47"/>
      <c r="P407" s="65"/>
      <c r="Q407" s="66">
        <v>5</v>
      </c>
      <c r="R407" s="47">
        <v>6</v>
      </c>
      <c r="S407" s="47">
        <v>20</v>
      </c>
      <c r="T407" s="65">
        <v>6332</v>
      </c>
      <c r="U407" s="66">
        <v>5</v>
      </c>
      <c r="V407" s="47">
        <v>6</v>
      </c>
      <c r="W407" s="47">
        <v>15</v>
      </c>
      <c r="X407" s="48">
        <v>4734</v>
      </c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</row>
    <row r="408" spans="1:143" ht="12.75">
      <c r="A408" s="106" t="s">
        <v>337</v>
      </c>
      <c r="B408" s="126" t="s">
        <v>417</v>
      </c>
      <c r="C408" s="127" t="s">
        <v>418</v>
      </c>
      <c r="D408" s="153" t="s">
        <v>436</v>
      </c>
      <c r="E408" s="64">
        <v>15</v>
      </c>
      <c r="F408" s="93">
        <v>20</v>
      </c>
      <c r="G408" s="93">
        <v>24</v>
      </c>
      <c r="H408" s="65">
        <v>5229.45</v>
      </c>
      <c r="I408" s="66"/>
      <c r="J408" s="47"/>
      <c r="K408" s="47"/>
      <c r="L408" s="65"/>
      <c r="M408" s="66"/>
      <c r="N408" s="64"/>
      <c r="O408" s="47"/>
      <c r="P408" s="65"/>
      <c r="Q408" s="66">
        <v>5</v>
      </c>
      <c r="R408" s="47">
        <v>7</v>
      </c>
      <c r="S408" s="47">
        <v>7</v>
      </c>
      <c r="T408" s="65">
        <v>1512.5</v>
      </c>
      <c r="U408" s="66">
        <v>11</v>
      </c>
      <c r="V408" s="47">
        <v>13</v>
      </c>
      <c r="W408" s="47">
        <v>17</v>
      </c>
      <c r="X408" s="48">
        <v>3716.95</v>
      </c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</row>
    <row r="409" spans="1:143" ht="12.75">
      <c r="A409" s="106" t="s">
        <v>337</v>
      </c>
      <c r="B409" s="126" t="s">
        <v>417</v>
      </c>
      <c r="C409" s="127" t="s">
        <v>418</v>
      </c>
      <c r="D409" s="153" t="s">
        <v>437</v>
      </c>
      <c r="E409" s="64">
        <v>9</v>
      </c>
      <c r="F409" s="93">
        <v>11</v>
      </c>
      <c r="G409" s="93">
        <v>11</v>
      </c>
      <c r="H409" s="65">
        <v>5130</v>
      </c>
      <c r="I409" s="66"/>
      <c r="J409" s="47"/>
      <c r="K409" s="47"/>
      <c r="L409" s="65"/>
      <c r="M409" s="66"/>
      <c r="N409" s="64"/>
      <c r="O409" s="47"/>
      <c r="P409" s="65"/>
      <c r="Q409" s="66">
        <v>1</v>
      </c>
      <c r="R409" s="47">
        <v>1</v>
      </c>
      <c r="S409" s="47">
        <v>1</v>
      </c>
      <c r="T409" s="65">
        <v>467.3</v>
      </c>
      <c r="U409" s="66">
        <v>9</v>
      </c>
      <c r="V409" s="47">
        <v>10</v>
      </c>
      <c r="W409" s="47">
        <v>10</v>
      </c>
      <c r="X409" s="48">
        <v>4662.7</v>
      </c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</row>
    <row r="410" spans="1:143" ht="12.75">
      <c r="A410" s="106" t="s">
        <v>337</v>
      </c>
      <c r="B410" s="126" t="s">
        <v>417</v>
      </c>
      <c r="C410" s="127" t="s">
        <v>418</v>
      </c>
      <c r="D410" s="153" t="s">
        <v>438</v>
      </c>
      <c r="E410" s="64">
        <v>2</v>
      </c>
      <c r="F410" s="93">
        <v>3</v>
      </c>
      <c r="G410" s="93">
        <v>3</v>
      </c>
      <c r="H410" s="65">
        <v>2103.6</v>
      </c>
      <c r="I410" s="66"/>
      <c r="J410" s="47"/>
      <c r="K410" s="47"/>
      <c r="L410" s="65"/>
      <c r="M410" s="66"/>
      <c r="N410" s="64"/>
      <c r="O410" s="47"/>
      <c r="P410" s="65"/>
      <c r="Q410" s="66"/>
      <c r="R410" s="47"/>
      <c r="S410" s="47"/>
      <c r="T410" s="65"/>
      <c r="U410" s="66">
        <v>2</v>
      </c>
      <c r="V410" s="47">
        <v>3</v>
      </c>
      <c r="W410" s="47">
        <v>3</v>
      </c>
      <c r="X410" s="48">
        <v>2103.6</v>
      </c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</row>
    <row r="411" spans="1:143" ht="12.75">
      <c r="A411" s="106" t="s">
        <v>337</v>
      </c>
      <c r="B411" s="126" t="s">
        <v>417</v>
      </c>
      <c r="C411" s="127" t="s">
        <v>418</v>
      </c>
      <c r="D411" s="153" t="s">
        <v>439</v>
      </c>
      <c r="E411" s="64">
        <v>2</v>
      </c>
      <c r="F411" s="93">
        <v>2</v>
      </c>
      <c r="G411" s="93">
        <v>2</v>
      </c>
      <c r="H411" s="65">
        <v>1909.6</v>
      </c>
      <c r="I411" s="66"/>
      <c r="J411" s="47"/>
      <c r="K411" s="47"/>
      <c r="L411" s="65"/>
      <c r="M411" s="66"/>
      <c r="N411" s="64"/>
      <c r="O411" s="47"/>
      <c r="P411" s="65"/>
      <c r="Q411" s="66"/>
      <c r="R411" s="47"/>
      <c r="S411" s="47"/>
      <c r="T411" s="65"/>
      <c r="U411" s="66">
        <v>2</v>
      </c>
      <c r="V411" s="47">
        <v>2</v>
      </c>
      <c r="W411" s="47">
        <v>2</v>
      </c>
      <c r="X411" s="48">
        <v>1909.6</v>
      </c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</row>
    <row r="412" spans="1:143" ht="12.75">
      <c r="A412" s="106" t="s">
        <v>337</v>
      </c>
      <c r="B412" s="126" t="s">
        <v>417</v>
      </c>
      <c r="C412" s="127" t="s">
        <v>418</v>
      </c>
      <c r="D412" s="148" t="s">
        <v>677</v>
      </c>
      <c r="E412" s="26">
        <v>928</v>
      </c>
      <c r="F412" s="94">
        <f>SUM(F391:F411)</f>
        <v>2844</v>
      </c>
      <c r="G412" s="94">
        <f>SUM(G391:G411)</f>
        <v>7312</v>
      </c>
      <c r="H412" s="94">
        <f>SUM(H391:H411)</f>
        <v>2819849.160000001</v>
      </c>
      <c r="I412" s="29">
        <v>407</v>
      </c>
      <c r="J412" s="94">
        <f>SUM(J391:J411)</f>
        <v>731</v>
      </c>
      <c r="K412" s="94">
        <f>SUM(K391:K411)</f>
        <v>1120</v>
      </c>
      <c r="L412" s="94">
        <f>SUM(L391:L411)</f>
        <v>1219855.2000000002</v>
      </c>
      <c r="M412" s="29">
        <v>350</v>
      </c>
      <c r="N412" s="94">
        <f>SUM(N391:N411)</f>
        <v>596</v>
      </c>
      <c r="O412" s="94">
        <f>SUM(O391:O411)</f>
        <v>1466</v>
      </c>
      <c r="P412" s="94">
        <f>SUM(P391:P411)</f>
        <v>726724.8000000002</v>
      </c>
      <c r="Q412" s="29">
        <v>395</v>
      </c>
      <c r="R412" s="94">
        <f>SUM(R391:R411)</f>
        <v>608</v>
      </c>
      <c r="S412" s="94">
        <f>SUM(S391:S411)</f>
        <v>1930</v>
      </c>
      <c r="T412" s="94">
        <f>SUM(T391:T411)</f>
        <v>363399.60000000003</v>
      </c>
      <c r="U412" s="29">
        <v>551</v>
      </c>
      <c r="V412" s="94">
        <f>SUM(V391:V411)</f>
        <v>911</v>
      </c>
      <c r="W412" s="94">
        <f>SUM(W391:W411)</f>
        <v>2797</v>
      </c>
      <c r="X412" s="94">
        <f>SUM(X391:X411)</f>
        <v>509869.55999999994</v>
      </c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</row>
    <row r="413" spans="1:143" ht="12.75">
      <c r="A413" s="106" t="s">
        <v>337</v>
      </c>
      <c r="B413" s="126" t="s">
        <v>440</v>
      </c>
      <c r="C413" s="127" t="s">
        <v>441</v>
      </c>
      <c r="D413" s="153" t="s">
        <v>442</v>
      </c>
      <c r="E413" s="64">
        <v>307</v>
      </c>
      <c r="F413" s="93">
        <v>584</v>
      </c>
      <c r="G413" s="93">
        <v>764</v>
      </c>
      <c r="H413" s="65">
        <v>10242.2</v>
      </c>
      <c r="I413" s="66">
        <v>136</v>
      </c>
      <c r="J413" s="47">
        <v>163</v>
      </c>
      <c r="K413" s="47">
        <v>207</v>
      </c>
      <c r="L413" s="65">
        <v>2753.45</v>
      </c>
      <c r="M413" s="66">
        <v>115</v>
      </c>
      <c r="N413" s="64">
        <v>141</v>
      </c>
      <c r="O413" s="47">
        <v>181</v>
      </c>
      <c r="P413" s="65">
        <v>2399.2</v>
      </c>
      <c r="Q413" s="66">
        <v>108</v>
      </c>
      <c r="R413" s="47">
        <v>131</v>
      </c>
      <c r="S413" s="47">
        <v>183</v>
      </c>
      <c r="T413" s="65">
        <v>2559.25</v>
      </c>
      <c r="U413" s="66">
        <v>111</v>
      </c>
      <c r="V413" s="47">
        <v>149</v>
      </c>
      <c r="W413" s="47">
        <v>193</v>
      </c>
      <c r="X413" s="48">
        <v>2530.3</v>
      </c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</row>
    <row r="414" spans="1:143" ht="12.75">
      <c r="A414" s="106" t="s">
        <v>337</v>
      </c>
      <c r="B414" s="126" t="s">
        <v>440</v>
      </c>
      <c r="C414" s="127" t="s">
        <v>441</v>
      </c>
      <c r="D414" s="153" t="s">
        <v>443</v>
      </c>
      <c r="E414" s="64">
        <v>613</v>
      </c>
      <c r="F414" s="93">
        <v>1452</v>
      </c>
      <c r="G414" s="93">
        <v>2042</v>
      </c>
      <c r="H414" s="65">
        <v>118583.5</v>
      </c>
      <c r="I414" s="66">
        <v>302</v>
      </c>
      <c r="J414" s="47">
        <v>376</v>
      </c>
      <c r="K414" s="47">
        <v>511</v>
      </c>
      <c r="L414" s="65">
        <v>29597.5</v>
      </c>
      <c r="M414" s="66">
        <v>292</v>
      </c>
      <c r="N414" s="64">
        <v>404</v>
      </c>
      <c r="O414" s="47">
        <v>570</v>
      </c>
      <c r="P414" s="65">
        <v>33266.65</v>
      </c>
      <c r="Q414" s="66">
        <v>261</v>
      </c>
      <c r="R414" s="47">
        <v>334</v>
      </c>
      <c r="S414" s="47">
        <v>474</v>
      </c>
      <c r="T414" s="65">
        <v>27472.8</v>
      </c>
      <c r="U414" s="66">
        <v>250</v>
      </c>
      <c r="V414" s="47">
        <v>338</v>
      </c>
      <c r="W414" s="47">
        <v>488</v>
      </c>
      <c r="X414" s="48">
        <v>28246.55</v>
      </c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</row>
    <row r="415" spans="1:143" ht="22.5">
      <c r="A415" s="106" t="s">
        <v>337</v>
      </c>
      <c r="B415" s="126" t="s">
        <v>440</v>
      </c>
      <c r="C415" s="127" t="s">
        <v>441</v>
      </c>
      <c r="D415" s="153" t="s">
        <v>444</v>
      </c>
      <c r="E415" s="64">
        <v>846</v>
      </c>
      <c r="F415" s="93">
        <v>2182</v>
      </c>
      <c r="G415" s="93">
        <v>2397</v>
      </c>
      <c r="H415" s="65">
        <v>390160.7</v>
      </c>
      <c r="I415" s="66">
        <v>436</v>
      </c>
      <c r="J415" s="47">
        <v>554</v>
      </c>
      <c r="K415" s="47">
        <v>599</v>
      </c>
      <c r="L415" s="65">
        <v>97562.15</v>
      </c>
      <c r="M415" s="66">
        <v>407</v>
      </c>
      <c r="N415" s="64">
        <v>549</v>
      </c>
      <c r="O415" s="47">
        <v>588</v>
      </c>
      <c r="P415" s="65">
        <v>95609.6</v>
      </c>
      <c r="Q415" s="66">
        <v>401</v>
      </c>
      <c r="R415" s="47">
        <v>518</v>
      </c>
      <c r="S415" s="47">
        <v>597</v>
      </c>
      <c r="T415" s="65">
        <v>97112.8</v>
      </c>
      <c r="U415" s="66">
        <v>426</v>
      </c>
      <c r="V415" s="47">
        <v>561</v>
      </c>
      <c r="W415" s="47">
        <v>614</v>
      </c>
      <c r="X415" s="48">
        <v>99876.15</v>
      </c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</row>
    <row r="416" spans="1:143" ht="22.5">
      <c r="A416" s="106" t="s">
        <v>337</v>
      </c>
      <c r="B416" s="126" t="s">
        <v>440</v>
      </c>
      <c r="C416" s="127" t="s">
        <v>441</v>
      </c>
      <c r="D416" s="153" t="s">
        <v>445</v>
      </c>
      <c r="E416" s="64">
        <v>84</v>
      </c>
      <c r="F416" s="93">
        <v>108</v>
      </c>
      <c r="G416" s="93">
        <v>320</v>
      </c>
      <c r="H416" s="65">
        <v>2415.52</v>
      </c>
      <c r="I416" s="66">
        <v>23</v>
      </c>
      <c r="J416" s="47">
        <v>25</v>
      </c>
      <c r="K416" s="47">
        <v>74</v>
      </c>
      <c r="L416" s="65">
        <v>576.95</v>
      </c>
      <c r="M416" s="66">
        <v>24</v>
      </c>
      <c r="N416" s="64">
        <v>26</v>
      </c>
      <c r="O416" s="47">
        <v>76</v>
      </c>
      <c r="P416" s="65">
        <v>588.2</v>
      </c>
      <c r="Q416" s="66">
        <v>20</v>
      </c>
      <c r="R416" s="47">
        <v>22</v>
      </c>
      <c r="S416" s="47">
        <v>67</v>
      </c>
      <c r="T416" s="65">
        <v>535.3</v>
      </c>
      <c r="U416" s="66">
        <v>28</v>
      </c>
      <c r="V416" s="47">
        <v>35</v>
      </c>
      <c r="W416" s="47">
        <v>103</v>
      </c>
      <c r="X416" s="48">
        <v>715.07</v>
      </c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</row>
    <row r="417" spans="1:143" ht="22.5">
      <c r="A417" s="106" t="s">
        <v>337</v>
      </c>
      <c r="B417" s="126" t="s">
        <v>440</v>
      </c>
      <c r="C417" s="127" t="s">
        <v>441</v>
      </c>
      <c r="D417" s="153" t="s">
        <v>446</v>
      </c>
      <c r="E417" s="64">
        <v>328</v>
      </c>
      <c r="F417" s="93">
        <v>563</v>
      </c>
      <c r="G417" s="93">
        <v>1516</v>
      </c>
      <c r="H417" s="65">
        <v>42009.65</v>
      </c>
      <c r="I417" s="66">
        <v>103</v>
      </c>
      <c r="J417" s="47">
        <v>127</v>
      </c>
      <c r="K417" s="47">
        <v>351</v>
      </c>
      <c r="L417" s="65">
        <v>9233</v>
      </c>
      <c r="M417" s="66">
        <v>104</v>
      </c>
      <c r="N417" s="64">
        <v>121</v>
      </c>
      <c r="O417" s="47">
        <v>331</v>
      </c>
      <c r="P417" s="65">
        <v>9333.4</v>
      </c>
      <c r="Q417" s="66">
        <v>114</v>
      </c>
      <c r="R417" s="47">
        <v>141</v>
      </c>
      <c r="S417" s="47">
        <v>372</v>
      </c>
      <c r="T417" s="65">
        <v>10455.25</v>
      </c>
      <c r="U417" s="66">
        <v>144</v>
      </c>
      <c r="V417" s="47">
        <v>174</v>
      </c>
      <c r="W417" s="47">
        <v>462</v>
      </c>
      <c r="X417" s="48">
        <v>12988</v>
      </c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</row>
    <row r="418" spans="1:143" ht="22.5">
      <c r="A418" s="106" t="s">
        <v>337</v>
      </c>
      <c r="B418" s="126" t="s">
        <v>440</v>
      </c>
      <c r="C418" s="127" t="s">
        <v>441</v>
      </c>
      <c r="D418" s="153" t="s">
        <v>447</v>
      </c>
      <c r="E418" s="64">
        <v>1</v>
      </c>
      <c r="F418" s="93">
        <v>1</v>
      </c>
      <c r="G418" s="93">
        <v>1</v>
      </c>
      <c r="H418" s="65">
        <v>49.3</v>
      </c>
      <c r="I418" s="66"/>
      <c r="J418" s="47"/>
      <c r="K418" s="47"/>
      <c r="L418" s="65"/>
      <c r="M418" s="66"/>
      <c r="N418" s="64"/>
      <c r="O418" s="47"/>
      <c r="P418" s="65"/>
      <c r="Q418" s="66">
        <v>1</v>
      </c>
      <c r="R418" s="47">
        <v>1</v>
      </c>
      <c r="S418" s="47">
        <v>1</v>
      </c>
      <c r="T418" s="65">
        <v>49.3</v>
      </c>
      <c r="U418" s="66"/>
      <c r="V418" s="47"/>
      <c r="W418" s="47"/>
      <c r="X418" s="4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</row>
    <row r="419" spans="1:143" ht="22.5">
      <c r="A419" s="106" t="s">
        <v>337</v>
      </c>
      <c r="B419" s="126" t="s">
        <v>440</v>
      </c>
      <c r="C419" s="127" t="s">
        <v>441</v>
      </c>
      <c r="D419" s="153" t="s">
        <v>448</v>
      </c>
      <c r="E419" s="64">
        <v>170</v>
      </c>
      <c r="F419" s="93">
        <v>278</v>
      </c>
      <c r="G419" s="93">
        <v>689</v>
      </c>
      <c r="H419" s="65">
        <v>4457.9</v>
      </c>
      <c r="I419" s="66">
        <v>53</v>
      </c>
      <c r="J419" s="47">
        <v>61</v>
      </c>
      <c r="K419" s="47">
        <v>152</v>
      </c>
      <c r="L419" s="65">
        <v>997</v>
      </c>
      <c r="M419" s="66">
        <v>51</v>
      </c>
      <c r="N419" s="64">
        <v>67</v>
      </c>
      <c r="O419" s="47">
        <v>158</v>
      </c>
      <c r="P419" s="65">
        <v>964.9</v>
      </c>
      <c r="Q419" s="66">
        <v>65</v>
      </c>
      <c r="R419" s="47">
        <v>73</v>
      </c>
      <c r="S419" s="47">
        <v>173</v>
      </c>
      <c r="T419" s="65">
        <v>1034.9</v>
      </c>
      <c r="U419" s="66">
        <v>60</v>
      </c>
      <c r="V419" s="47">
        <v>77</v>
      </c>
      <c r="W419" s="47">
        <v>206</v>
      </c>
      <c r="X419" s="48">
        <v>1461.1</v>
      </c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</row>
    <row r="420" spans="1:143" ht="22.5">
      <c r="A420" s="106" t="s">
        <v>337</v>
      </c>
      <c r="B420" s="126" t="s">
        <v>440</v>
      </c>
      <c r="C420" s="127" t="s">
        <v>441</v>
      </c>
      <c r="D420" s="153" t="s">
        <v>449</v>
      </c>
      <c r="E420" s="64">
        <v>556</v>
      </c>
      <c r="F420" s="93">
        <v>1158</v>
      </c>
      <c r="G420" s="93">
        <v>1859</v>
      </c>
      <c r="H420" s="65">
        <v>103277.25</v>
      </c>
      <c r="I420" s="66">
        <v>253</v>
      </c>
      <c r="J420" s="47">
        <v>348</v>
      </c>
      <c r="K420" s="47">
        <v>568</v>
      </c>
      <c r="L420" s="65">
        <v>31624.55</v>
      </c>
      <c r="M420" s="66">
        <v>240</v>
      </c>
      <c r="N420" s="64">
        <v>307</v>
      </c>
      <c r="O420" s="47">
        <v>511</v>
      </c>
      <c r="P420" s="65">
        <v>28393</v>
      </c>
      <c r="Q420" s="66">
        <v>194</v>
      </c>
      <c r="R420" s="47">
        <v>249</v>
      </c>
      <c r="S420" s="47">
        <v>411</v>
      </c>
      <c r="T420" s="65">
        <v>23005.3</v>
      </c>
      <c r="U420" s="66">
        <v>195</v>
      </c>
      <c r="V420" s="47">
        <v>254</v>
      </c>
      <c r="W420" s="47">
        <v>369</v>
      </c>
      <c r="X420" s="48">
        <v>20254.4</v>
      </c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</row>
    <row r="421" spans="1:143" ht="22.5">
      <c r="A421" s="106" t="s">
        <v>337</v>
      </c>
      <c r="B421" s="126" t="s">
        <v>440</v>
      </c>
      <c r="C421" s="127" t="s">
        <v>441</v>
      </c>
      <c r="D421" s="153" t="s">
        <v>450</v>
      </c>
      <c r="E421" s="64">
        <v>667</v>
      </c>
      <c r="F421" s="93">
        <v>1216</v>
      </c>
      <c r="G421" s="93">
        <v>2993</v>
      </c>
      <c r="H421" s="65">
        <v>84793.45</v>
      </c>
      <c r="I421" s="66">
        <v>195</v>
      </c>
      <c r="J421" s="47">
        <v>245</v>
      </c>
      <c r="K421" s="47">
        <v>574</v>
      </c>
      <c r="L421" s="65">
        <v>16227.3</v>
      </c>
      <c r="M421" s="66">
        <v>223</v>
      </c>
      <c r="N421" s="64">
        <v>275</v>
      </c>
      <c r="O421" s="47">
        <v>656</v>
      </c>
      <c r="P421" s="65">
        <v>18656.4</v>
      </c>
      <c r="Q421" s="66">
        <v>252</v>
      </c>
      <c r="R421" s="47">
        <v>299</v>
      </c>
      <c r="S421" s="47">
        <v>747</v>
      </c>
      <c r="T421" s="65">
        <v>21105.8</v>
      </c>
      <c r="U421" s="66">
        <v>305</v>
      </c>
      <c r="V421" s="47">
        <v>398</v>
      </c>
      <c r="W421" s="47">
        <v>1016</v>
      </c>
      <c r="X421" s="48">
        <v>28803.95</v>
      </c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</row>
    <row r="422" spans="1:143" ht="12.75">
      <c r="A422" s="106" t="s">
        <v>337</v>
      </c>
      <c r="B422" s="126" t="s">
        <v>440</v>
      </c>
      <c r="C422" s="127" t="s">
        <v>441</v>
      </c>
      <c r="D422" s="148" t="s">
        <v>677</v>
      </c>
      <c r="E422" s="26">
        <v>2717</v>
      </c>
      <c r="F422" s="94">
        <f>SUM(F413:F421)</f>
        <v>7542</v>
      </c>
      <c r="G422" s="94">
        <f>SUM(G413:G421)</f>
        <v>12581</v>
      </c>
      <c r="H422" s="94">
        <f>SUM(H413:H421)</f>
        <v>755989.4700000001</v>
      </c>
      <c r="I422" s="29">
        <v>1363</v>
      </c>
      <c r="J422" s="94">
        <f>SUM(J413:J421)</f>
        <v>1899</v>
      </c>
      <c r="K422" s="94">
        <f>SUM(K413:K421)</f>
        <v>3036</v>
      </c>
      <c r="L422" s="94">
        <f>SUM(L413:L421)</f>
        <v>188571.89999999997</v>
      </c>
      <c r="M422" s="29">
        <v>1329</v>
      </c>
      <c r="N422" s="94">
        <f>SUM(N413:N421)</f>
        <v>1890</v>
      </c>
      <c r="O422" s="94">
        <f>SUM(O413:O421)</f>
        <v>3071</v>
      </c>
      <c r="P422" s="94">
        <f>SUM(P413:P421)</f>
        <v>189211.35</v>
      </c>
      <c r="Q422" s="29">
        <v>1291</v>
      </c>
      <c r="R422" s="94">
        <f>SUM(R413:R421)</f>
        <v>1768</v>
      </c>
      <c r="S422" s="94">
        <f>SUM(S413:S421)</f>
        <v>3025</v>
      </c>
      <c r="T422" s="94">
        <f>SUM(T413:T421)</f>
        <v>183330.69999999998</v>
      </c>
      <c r="U422" s="29">
        <v>1378</v>
      </c>
      <c r="V422" s="94">
        <f>SUM(V413:V421)</f>
        <v>1986</v>
      </c>
      <c r="W422" s="94">
        <f>SUM(W413:W421)</f>
        <v>3451</v>
      </c>
      <c r="X422" s="94">
        <f>SUM(X413:X421)</f>
        <v>194875.52000000002</v>
      </c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</row>
    <row r="423" spans="1:143" ht="12.75">
      <c r="A423" s="106" t="s">
        <v>337</v>
      </c>
      <c r="B423" s="126" t="s">
        <v>451</v>
      </c>
      <c r="C423" s="127" t="s">
        <v>452</v>
      </c>
      <c r="D423" s="153" t="s">
        <v>453</v>
      </c>
      <c r="E423" s="64">
        <v>1773</v>
      </c>
      <c r="F423" s="93">
        <v>4333</v>
      </c>
      <c r="G423" s="93">
        <v>6449</v>
      </c>
      <c r="H423" s="65">
        <v>457356.5</v>
      </c>
      <c r="I423" s="66">
        <v>847</v>
      </c>
      <c r="J423" s="47">
        <v>1107</v>
      </c>
      <c r="K423" s="47">
        <v>1594</v>
      </c>
      <c r="L423" s="65">
        <v>113100.05</v>
      </c>
      <c r="M423" s="66">
        <v>828</v>
      </c>
      <c r="N423" s="64">
        <v>1104</v>
      </c>
      <c r="O423" s="47">
        <v>1620</v>
      </c>
      <c r="P423" s="65">
        <v>115530.3</v>
      </c>
      <c r="Q423" s="66">
        <v>755</v>
      </c>
      <c r="R423" s="47">
        <v>1007</v>
      </c>
      <c r="S423" s="47">
        <v>1541</v>
      </c>
      <c r="T423" s="65">
        <v>109026.7</v>
      </c>
      <c r="U423" s="66">
        <v>835</v>
      </c>
      <c r="V423" s="47">
        <v>1118</v>
      </c>
      <c r="W423" s="47">
        <v>1695</v>
      </c>
      <c r="X423" s="48">
        <v>119699.45</v>
      </c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</row>
    <row r="424" spans="1:143" ht="12.75">
      <c r="A424" s="106" t="s">
        <v>337</v>
      </c>
      <c r="B424" s="126" t="s">
        <v>451</v>
      </c>
      <c r="C424" s="127" t="s">
        <v>452</v>
      </c>
      <c r="D424" s="148" t="s">
        <v>677</v>
      </c>
      <c r="E424" s="26">
        <v>1773</v>
      </c>
      <c r="F424" s="94">
        <v>4333</v>
      </c>
      <c r="G424" s="94">
        <v>6449</v>
      </c>
      <c r="H424" s="28">
        <v>457356.5</v>
      </c>
      <c r="I424" s="29">
        <v>847</v>
      </c>
      <c r="J424" s="27">
        <v>1107</v>
      </c>
      <c r="K424" s="27">
        <v>1594</v>
      </c>
      <c r="L424" s="28">
        <v>113100.05</v>
      </c>
      <c r="M424" s="29">
        <v>828</v>
      </c>
      <c r="N424" s="26">
        <v>1104</v>
      </c>
      <c r="O424" s="27">
        <v>1620</v>
      </c>
      <c r="P424" s="28">
        <v>115530.3</v>
      </c>
      <c r="Q424" s="29">
        <v>755</v>
      </c>
      <c r="R424" s="27">
        <v>1007</v>
      </c>
      <c r="S424" s="27">
        <v>1541</v>
      </c>
      <c r="T424" s="28">
        <v>109026.7</v>
      </c>
      <c r="U424" s="29">
        <v>835</v>
      </c>
      <c r="V424" s="27">
        <v>1118</v>
      </c>
      <c r="W424" s="27">
        <v>1695</v>
      </c>
      <c r="X424" s="30">
        <v>119699.45</v>
      </c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</row>
    <row r="425" spans="1:143" ht="13.5" thickBot="1">
      <c r="A425" s="209" t="s">
        <v>707</v>
      </c>
      <c r="B425" s="210"/>
      <c r="C425" s="210"/>
      <c r="D425" s="211"/>
      <c r="E425" s="49">
        <v>15043</v>
      </c>
      <c r="F425" s="68">
        <f>F424+F422+F412+F390+F386+F384+F381+F378+F368+F364+F358+F355+F349+F346+F332</f>
        <v>62663</v>
      </c>
      <c r="G425" s="68">
        <f>G424+G422+G412+G390+G386+G384+G381+G378+G368+G364+G358+G355+G349+G346+G332</f>
        <v>156933</v>
      </c>
      <c r="H425" s="68">
        <f>H424+H422+H412+H390+H386+H384+H381+H378+H368+H364+H358+H355+H349+H346+H332</f>
        <v>23262416.5</v>
      </c>
      <c r="I425" s="52">
        <v>8317</v>
      </c>
      <c r="J425" s="68">
        <f>J424+J422+J412+J390+J386+J384+J381+J378+J368+J364+J358+J355+J349+J346+J332</f>
        <v>15571</v>
      </c>
      <c r="K425" s="68">
        <f>K424+K422+K412+K390+K386+K384+K381+K378+K368+K364+K358+K355+K349+K346+K332</f>
        <v>36637</v>
      </c>
      <c r="L425" s="68">
        <f>L424+L422+L412+L390+L386+L384+L381+L378+L368+L364+L358+L355+L349+L346+L332</f>
        <v>5332992.050000002</v>
      </c>
      <c r="M425" s="52">
        <v>8300</v>
      </c>
      <c r="N425" s="68">
        <f>N424+N422+N412+N390+N386+N384+N381+N378+N368+N364+N358+N355+N349+N346+N332</f>
        <v>15667</v>
      </c>
      <c r="O425" s="68">
        <f>O424+O422+O412+O390+O386+O384+O381+O378+O368+O364+O358+O355+O349+O346+O332</f>
        <v>39623</v>
      </c>
      <c r="P425" s="68">
        <f>P424+P422+P412+P390+P386+P384+P381+P378+P368+P364+P358+P355+P349+P346+P332</f>
        <v>5524106.790000001</v>
      </c>
      <c r="Q425" s="52">
        <v>8165</v>
      </c>
      <c r="R425" s="68">
        <f>R424+R422+R412+R390+R386+R384+R381+R378+R368+R364+R358+R355+R349+R346+R332</f>
        <v>15182</v>
      </c>
      <c r="S425" s="68">
        <f>S424+S422+S412+S390+S386+S384+S381+S378+S368+S364+S358+S355+S349+S346+S332</f>
        <v>39641</v>
      </c>
      <c r="T425" s="68">
        <f>T424+T422+T412+T390+T386+T384+T381+T378+T368+T364+T358+T355+T349+T346+T332</f>
        <v>5924269.529999999</v>
      </c>
      <c r="U425" s="52">
        <v>8617</v>
      </c>
      <c r="V425" s="68">
        <f>V424+V422+V412+V390+V386+V384+V381+V378+V368+V364+V358+V355+V349+V346+V332</f>
        <v>16265</v>
      </c>
      <c r="W425" s="68">
        <f>W424+W422+W412+W390+W386+W384+W381+W378+W368+W364+W358+W355+W349+W346+W332</f>
        <v>41043</v>
      </c>
      <c r="X425" s="68">
        <f>X424+X422+X412+X390+X386+X384+X381+X378+X368+X364+X358+X355+X349+X346+X332</f>
        <v>6481048.13</v>
      </c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</row>
    <row r="426" spans="1:143" ht="22.5">
      <c r="A426" s="158" t="s">
        <v>454</v>
      </c>
      <c r="B426" s="169" t="s">
        <v>455</v>
      </c>
      <c r="C426" s="169" t="s">
        <v>745</v>
      </c>
      <c r="D426" s="147" t="s">
        <v>456</v>
      </c>
      <c r="E426" s="20">
        <v>86</v>
      </c>
      <c r="F426" s="21">
        <v>129</v>
      </c>
      <c r="G426" s="21">
        <v>315</v>
      </c>
      <c r="H426" s="22">
        <v>10927.2</v>
      </c>
      <c r="I426" s="23">
        <v>66</v>
      </c>
      <c r="J426" s="21">
        <v>74</v>
      </c>
      <c r="K426" s="21">
        <v>182</v>
      </c>
      <c r="L426" s="22">
        <v>6335.8</v>
      </c>
      <c r="M426" s="23">
        <v>38</v>
      </c>
      <c r="N426" s="20">
        <v>44</v>
      </c>
      <c r="O426" s="21">
        <v>110</v>
      </c>
      <c r="P426" s="22">
        <v>3850</v>
      </c>
      <c r="Q426" s="23">
        <v>7</v>
      </c>
      <c r="R426" s="21">
        <v>9</v>
      </c>
      <c r="S426" s="21">
        <v>19</v>
      </c>
      <c r="T426" s="22">
        <v>616.6</v>
      </c>
      <c r="U426" s="23">
        <v>1</v>
      </c>
      <c r="V426" s="21">
        <v>2</v>
      </c>
      <c r="W426" s="21">
        <v>4</v>
      </c>
      <c r="X426" s="24">
        <v>124.8</v>
      </c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</row>
    <row r="427" spans="1:143" ht="22.5">
      <c r="A427" s="155" t="s">
        <v>454</v>
      </c>
      <c r="B427" s="169" t="s">
        <v>455</v>
      </c>
      <c r="C427" s="169" t="s">
        <v>745</v>
      </c>
      <c r="D427" s="156" t="s">
        <v>457</v>
      </c>
      <c r="E427" s="54">
        <v>7</v>
      </c>
      <c r="F427" s="95">
        <v>7</v>
      </c>
      <c r="G427" s="95">
        <v>16</v>
      </c>
      <c r="H427" s="56">
        <v>397.8</v>
      </c>
      <c r="I427" s="57">
        <v>3</v>
      </c>
      <c r="J427" s="55">
        <v>3</v>
      </c>
      <c r="K427" s="55">
        <v>6</v>
      </c>
      <c r="L427" s="56">
        <v>102.2</v>
      </c>
      <c r="M427" s="57">
        <v>2</v>
      </c>
      <c r="N427" s="54">
        <v>2</v>
      </c>
      <c r="O427" s="55">
        <v>6</v>
      </c>
      <c r="P427" s="56">
        <v>230.6</v>
      </c>
      <c r="Q427" s="57">
        <v>1</v>
      </c>
      <c r="R427" s="55">
        <v>1</v>
      </c>
      <c r="S427" s="55">
        <v>2</v>
      </c>
      <c r="T427" s="56">
        <v>51.4</v>
      </c>
      <c r="U427" s="57">
        <v>1</v>
      </c>
      <c r="V427" s="55">
        <v>1</v>
      </c>
      <c r="W427" s="55">
        <v>2</v>
      </c>
      <c r="X427" s="58">
        <v>13.6</v>
      </c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</row>
    <row r="428" spans="1:143" ht="22.5">
      <c r="A428" s="155" t="s">
        <v>454</v>
      </c>
      <c r="B428" s="169" t="s">
        <v>455</v>
      </c>
      <c r="C428" s="169" t="s">
        <v>745</v>
      </c>
      <c r="D428" s="156" t="s">
        <v>458</v>
      </c>
      <c r="E428" s="54">
        <v>242</v>
      </c>
      <c r="F428" s="95">
        <v>512</v>
      </c>
      <c r="G428" s="95">
        <v>1153</v>
      </c>
      <c r="H428" s="56">
        <v>37152.7</v>
      </c>
      <c r="I428" s="57">
        <v>86</v>
      </c>
      <c r="J428" s="55">
        <v>109</v>
      </c>
      <c r="K428" s="55">
        <v>229</v>
      </c>
      <c r="L428" s="56">
        <v>7205.7</v>
      </c>
      <c r="M428" s="57">
        <v>97</v>
      </c>
      <c r="N428" s="54">
        <v>122</v>
      </c>
      <c r="O428" s="55">
        <v>275</v>
      </c>
      <c r="P428" s="56">
        <v>9050.8</v>
      </c>
      <c r="Q428" s="57">
        <v>106</v>
      </c>
      <c r="R428" s="55">
        <v>133</v>
      </c>
      <c r="S428" s="55">
        <v>313</v>
      </c>
      <c r="T428" s="56">
        <v>10264.8</v>
      </c>
      <c r="U428" s="57">
        <v>110</v>
      </c>
      <c r="V428" s="55">
        <v>148</v>
      </c>
      <c r="W428" s="55">
        <v>336</v>
      </c>
      <c r="X428" s="58">
        <v>10631.4</v>
      </c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</row>
    <row r="429" spans="1:143" ht="12.75">
      <c r="A429" s="155" t="s">
        <v>454</v>
      </c>
      <c r="B429" s="169" t="s">
        <v>455</v>
      </c>
      <c r="C429" s="169" t="s">
        <v>745</v>
      </c>
      <c r="D429" s="148" t="s">
        <v>677</v>
      </c>
      <c r="E429" s="26">
        <v>283</v>
      </c>
      <c r="F429" s="94">
        <f>SUM(F426:F428)</f>
        <v>648</v>
      </c>
      <c r="G429" s="94">
        <f>SUM(G426:G428)</f>
        <v>1484</v>
      </c>
      <c r="H429" s="94">
        <f>SUM(H426:H428)</f>
        <v>48477.7</v>
      </c>
      <c r="I429" s="29">
        <v>153</v>
      </c>
      <c r="J429" s="94">
        <f>SUM(J426:J428)</f>
        <v>186</v>
      </c>
      <c r="K429" s="94">
        <f>SUM(K426:K428)</f>
        <v>417</v>
      </c>
      <c r="L429" s="94">
        <f>SUM(L426:L428)</f>
        <v>13643.7</v>
      </c>
      <c r="M429" s="29">
        <v>132</v>
      </c>
      <c r="N429" s="94">
        <f>SUM(N426:N428)</f>
        <v>168</v>
      </c>
      <c r="O429" s="94">
        <f>SUM(O426:O428)</f>
        <v>391</v>
      </c>
      <c r="P429" s="94">
        <f>SUM(P426:P428)</f>
        <v>13131.4</v>
      </c>
      <c r="Q429" s="29">
        <v>113</v>
      </c>
      <c r="R429" s="94">
        <f>SUM(R426:R428)</f>
        <v>143</v>
      </c>
      <c r="S429" s="94">
        <f>SUM(S426:S428)</f>
        <v>334</v>
      </c>
      <c r="T429" s="94">
        <f>SUM(T426:T428)</f>
        <v>10932.8</v>
      </c>
      <c r="U429" s="29">
        <v>112</v>
      </c>
      <c r="V429" s="94">
        <f>SUM(V426:V428)</f>
        <v>151</v>
      </c>
      <c r="W429" s="94">
        <f>SUM(W426:W428)</f>
        <v>342</v>
      </c>
      <c r="X429" s="94">
        <f>SUM(X426:X428)</f>
        <v>10769.8</v>
      </c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</row>
    <row r="430" spans="1:143" ht="12.75">
      <c r="A430" s="155" t="s">
        <v>454</v>
      </c>
      <c r="B430" s="172" t="s">
        <v>459</v>
      </c>
      <c r="C430" s="172" t="s">
        <v>746</v>
      </c>
      <c r="D430" s="156" t="s">
        <v>460</v>
      </c>
      <c r="E430" s="54">
        <v>342</v>
      </c>
      <c r="F430" s="95">
        <v>1001</v>
      </c>
      <c r="G430" s="95">
        <v>2864</v>
      </c>
      <c r="H430" s="56">
        <v>384378.6</v>
      </c>
      <c r="I430" s="57">
        <v>199</v>
      </c>
      <c r="J430" s="55">
        <v>256</v>
      </c>
      <c r="K430" s="55">
        <v>670</v>
      </c>
      <c r="L430" s="56">
        <v>95017.85</v>
      </c>
      <c r="M430" s="57">
        <v>181</v>
      </c>
      <c r="N430" s="54">
        <v>246</v>
      </c>
      <c r="O430" s="55">
        <v>691</v>
      </c>
      <c r="P430" s="56">
        <v>98294.45</v>
      </c>
      <c r="Q430" s="57">
        <v>182</v>
      </c>
      <c r="R430" s="55">
        <v>238</v>
      </c>
      <c r="S430" s="55">
        <v>713</v>
      </c>
      <c r="T430" s="56">
        <v>94652</v>
      </c>
      <c r="U430" s="57">
        <v>191</v>
      </c>
      <c r="V430" s="55">
        <v>261</v>
      </c>
      <c r="W430" s="55">
        <v>790</v>
      </c>
      <c r="X430" s="58">
        <v>96414.3</v>
      </c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</row>
    <row r="431" spans="1:143" ht="12.75">
      <c r="A431" s="155" t="s">
        <v>454</v>
      </c>
      <c r="B431" s="172" t="s">
        <v>459</v>
      </c>
      <c r="C431" s="172" t="s">
        <v>746</v>
      </c>
      <c r="D431" s="156" t="s">
        <v>461</v>
      </c>
      <c r="E431" s="54">
        <v>5</v>
      </c>
      <c r="F431" s="95">
        <v>7</v>
      </c>
      <c r="G431" s="95">
        <v>15</v>
      </c>
      <c r="H431" s="56">
        <v>2064.7</v>
      </c>
      <c r="I431" s="57">
        <v>2</v>
      </c>
      <c r="J431" s="55">
        <v>3</v>
      </c>
      <c r="K431" s="55">
        <v>6</v>
      </c>
      <c r="L431" s="56">
        <v>838.2</v>
      </c>
      <c r="M431" s="57"/>
      <c r="N431" s="54"/>
      <c r="O431" s="55"/>
      <c r="P431" s="56"/>
      <c r="Q431" s="57">
        <v>1</v>
      </c>
      <c r="R431" s="55">
        <v>2</v>
      </c>
      <c r="S431" s="55">
        <v>4</v>
      </c>
      <c r="T431" s="56">
        <v>558.4</v>
      </c>
      <c r="U431" s="57">
        <v>2</v>
      </c>
      <c r="V431" s="55">
        <v>2</v>
      </c>
      <c r="W431" s="55">
        <v>5</v>
      </c>
      <c r="X431" s="58">
        <v>668.1</v>
      </c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</row>
    <row r="432" spans="1:143" ht="22.5">
      <c r="A432" s="155" t="s">
        <v>454</v>
      </c>
      <c r="B432" s="172" t="s">
        <v>459</v>
      </c>
      <c r="C432" s="172" t="s">
        <v>746</v>
      </c>
      <c r="D432" s="156" t="s">
        <v>462</v>
      </c>
      <c r="E432" s="54">
        <v>129</v>
      </c>
      <c r="F432" s="95">
        <v>294</v>
      </c>
      <c r="G432" s="95">
        <v>835</v>
      </c>
      <c r="H432" s="56">
        <v>114563.45</v>
      </c>
      <c r="I432" s="57">
        <v>65</v>
      </c>
      <c r="J432" s="55">
        <v>80</v>
      </c>
      <c r="K432" s="55">
        <v>221</v>
      </c>
      <c r="L432" s="56">
        <v>31933.8</v>
      </c>
      <c r="M432" s="57">
        <v>52</v>
      </c>
      <c r="N432" s="54">
        <v>70</v>
      </c>
      <c r="O432" s="55">
        <v>194</v>
      </c>
      <c r="P432" s="56">
        <v>27978.25</v>
      </c>
      <c r="Q432" s="57">
        <v>52</v>
      </c>
      <c r="R432" s="55">
        <v>66</v>
      </c>
      <c r="S432" s="55">
        <v>192</v>
      </c>
      <c r="T432" s="56">
        <v>26151</v>
      </c>
      <c r="U432" s="57">
        <v>59</v>
      </c>
      <c r="V432" s="55">
        <v>78</v>
      </c>
      <c r="W432" s="55">
        <v>228</v>
      </c>
      <c r="X432" s="58">
        <v>28500.4</v>
      </c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</row>
    <row r="433" spans="1:143" ht="12.75">
      <c r="A433" s="155" t="s">
        <v>454</v>
      </c>
      <c r="B433" s="172" t="s">
        <v>459</v>
      </c>
      <c r="C433" s="172" t="s">
        <v>746</v>
      </c>
      <c r="D433" s="148" t="s">
        <v>677</v>
      </c>
      <c r="E433" s="26">
        <v>412</v>
      </c>
      <c r="F433" s="30">
        <f>SUM(F430:F432)</f>
        <v>1302</v>
      </c>
      <c r="G433" s="30">
        <f>SUM(G430:G432)</f>
        <v>3714</v>
      </c>
      <c r="H433" s="30">
        <f>SUM(H430:H432)</f>
        <v>501006.75</v>
      </c>
      <c r="I433" s="29">
        <v>261</v>
      </c>
      <c r="J433" s="30">
        <f>SUM(J430:J432)</f>
        <v>339</v>
      </c>
      <c r="K433" s="30">
        <f>SUM(K430:K432)</f>
        <v>897</v>
      </c>
      <c r="L433" s="30">
        <f>SUM(L430:L432)</f>
        <v>127789.85</v>
      </c>
      <c r="M433" s="29">
        <v>227</v>
      </c>
      <c r="N433" s="30">
        <f>SUM(N430:N432)</f>
        <v>316</v>
      </c>
      <c r="O433" s="30">
        <f>SUM(O430:O432)</f>
        <v>885</v>
      </c>
      <c r="P433" s="30">
        <f>SUM(P430:P432)</f>
        <v>126272.7</v>
      </c>
      <c r="Q433" s="29">
        <v>228</v>
      </c>
      <c r="R433" s="30">
        <f>SUM(R430:R432)</f>
        <v>306</v>
      </c>
      <c r="S433" s="30">
        <f>SUM(S430:S432)</f>
        <v>909</v>
      </c>
      <c r="T433" s="30">
        <f>SUM(T430:T432)</f>
        <v>121361.4</v>
      </c>
      <c r="U433" s="29">
        <v>245</v>
      </c>
      <c r="V433" s="30">
        <f>SUM(V430:V432)</f>
        <v>341</v>
      </c>
      <c r="W433" s="30">
        <f>SUM(W430:W432)</f>
        <v>1023</v>
      </c>
      <c r="X433" s="30">
        <f>SUM(X430:X432)</f>
        <v>125582.80000000002</v>
      </c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</row>
    <row r="434" spans="1:143" ht="12.75">
      <c r="A434" s="155" t="s">
        <v>454</v>
      </c>
      <c r="B434" s="172" t="s">
        <v>463</v>
      </c>
      <c r="C434" s="172" t="s">
        <v>464</v>
      </c>
      <c r="D434" s="156" t="s">
        <v>465</v>
      </c>
      <c r="E434" s="54">
        <v>1291</v>
      </c>
      <c r="F434" s="95">
        <v>3616</v>
      </c>
      <c r="G434" s="95">
        <v>9077</v>
      </c>
      <c r="H434" s="56">
        <v>1944874.75</v>
      </c>
      <c r="I434" s="57">
        <v>634</v>
      </c>
      <c r="J434" s="55">
        <v>846</v>
      </c>
      <c r="K434" s="55">
        <v>1905</v>
      </c>
      <c r="L434" s="56">
        <v>411403.75</v>
      </c>
      <c r="M434" s="57">
        <v>648</v>
      </c>
      <c r="N434" s="54">
        <v>907</v>
      </c>
      <c r="O434" s="55">
        <v>2216</v>
      </c>
      <c r="P434" s="56">
        <v>479426.9</v>
      </c>
      <c r="Q434" s="57">
        <v>630</v>
      </c>
      <c r="R434" s="55">
        <v>865</v>
      </c>
      <c r="S434" s="55">
        <v>2263</v>
      </c>
      <c r="T434" s="56">
        <v>490022.45</v>
      </c>
      <c r="U434" s="57">
        <v>665</v>
      </c>
      <c r="V434" s="55">
        <v>998</v>
      </c>
      <c r="W434" s="55">
        <v>2693</v>
      </c>
      <c r="X434" s="58">
        <v>564021.65</v>
      </c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</row>
    <row r="435" spans="1:143" ht="12.75">
      <c r="A435" s="155" t="s">
        <v>454</v>
      </c>
      <c r="B435" s="172" t="s">
        <v>463</v>
      </c>
      <c r="C435" s="172" t="s">
        <v>464</v>
      </c>
      <c r="D435" s="148" t="s">
        <v>677</v>
      </c>
      <c r="E435" s="26">
        <v>1291</v>
      </c>
      <c r="F435" s="94">
        <v>3616</v>
      </c>
      <c r="G435" s="94">
        <v>9077</v>
      </c>
      <c r="H435" s="28">
        <v>1944874.75</v>
      </c>
      <c r="I435" s="29">
        <v>634</v>
      </c>
      <c r="J435" s="27">
        <v>846</v>
      </c>
      <c r="K435" s="27">
        <v>1905</v>
      </c>
      <c r="L435" s="28">
        <v>411403.75</v>
      </c>
      <c r="M435" s="29">
        <v>648</v>
      </c>
      <c r="N435" s="26">
        <v>907</v>
      </c>
      <c r="O435" s="27">
        <v>2216</v>
      </c>
      <c r="P435" s="28">
        <v>479426.9</v>
      </c>
      <c r="Q435" s="29">
        <v>630</v>
      </c>
      <c r="R435" s="27">
        <v>865</v>
      </c>
      <c r="S435" s="27">
        <v>2263</v>
      </c>
      <c r="T435" s="28">
        <v>490022.45</v>
      </c>
      <c r="U435" s="29">
        <v>665</v>
      </c>
      <c r="V435" s="27">
        <v>998</v>
      </c>
      <c r="W435" s="27">
        <v>2693</v>
      </c>
      <c r="X435" s="30">
        <v>564021.65</v>
      </c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</row>
    <row r="436" spans="1:143" ht="12.75">
      <c r="A436" s="155" t="s">
        <v>454</v>
      </c>
      <c r="B436" s="172" t="s">
        <v>466</v>
      </c>
      <c r="C436" s="172" t="s">
        <v>467</v>
      </c>
      <c r="D436" s="156" t="s">
        <v>468</v>
      </c>
      <c r="E436" s="54">
        <v>632</v>
      </c>
      <c r="F436" s="95">
        <v>1759</v>
      </c>
      <c r="G436" s="95">
        <v>4093</v>
      </c>
      <c r="H436" s="56">
        <v>727140.85</v>
      </c>
      <c r="I436" s="57">
        <v>262</v>
      </c>
      <c r="J436" s="55">
        <v>365</v>
      </c>
      <c r="K436" s="55">
        <v>815</v>
      </c>
      <c r="L436" s="56">
        <v>140123.35</v>
      </c>
      <c r="M436" s="57">
        <v>304</v>
      </c>
      <c r="N436" s="54">
        <v>445</v>
      </c>
      <c r="O436" s="55">
        <v>1006</v>
      </c>
      <c r="P436" s="56">
        <v>179294.45</v>
      </c>
      <c r="Q436" s="57">
        <v>283</v>
      </c>
      <c r="R436" s="55">
        <v>405</v>
      </c>
      <c r="S436" s="55">
        <v>971</v>
      </c>
      <c r="T436" s="56">
        <v>173968.3</v>
      </c>
      <c r="U436" s="57">
        <v>381</v>
      </c>
      <c r="V436" s="55">
        <v>544</v>
      </c>
      <c r="W436" s="55">
        <v>1301</v>
      </c>
      <c r="X436" s="58">
        <v>233754.75</v>
      </c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</row>
    <row r="437" spans="1:143" ht="12.75">
      <c r="A437" s="155" t="s">
        <v>454</v>
      </c>
      <c r="B437" s="172" t="s">
        <v>466</v>
      </c>
      <c r="C437" s="172" t="s">
        <v>467</v>
      </c>
      <c r="D437" s="148" t="s">
        <v>677</v>
      </c>
      <c r="E437" s="26">
        <v>632</v>
      </c>
      <c r="F437" s="94">
        <v>1759</v>
      </c>
      <c r="G437" s="94">
        <v>4093</v>
      </c>
      <c r="H437" s="28">
        <v>727140.85</v>
      </c>
      <c r="I437" s="29">
        <v>262</v>
      </c>
      <c r="J437" s="27">
        <v>365</v>
      </c>
      <c r="K437" s="27">
        <v>815</v>
      </c>
      <c r="L437" s="28">
        <v>140123.35</v>
      </c>
      <c r="M437" s="29">
        <v>304</v>
      </c>
      <c r="N437" s="26">
        <v>445</v>
      </c>
      <c r="O437" s="27">
        <v>1006</v>
      </c>
      <c r="P437" s="28">
        <v>179294.45</v>
      </c>
      <c r="Q437" s="29">
        <v>283</v>
      </c>
      <c r="R437" s="27">
        <v>405</v>
      </c>
      <c r="S437" s="27">
        <v>971</v>
      </c>
      <c r="T437" s="28">
        <v>173968.3</v>
      </c>
      <c r="U437" s="29">
        <v>381</v>
      </c>
      <c r="V437" s="27">
        <v>544</v>
      </c>
      <c r="W437" s="27">
        <v>1301</v>
      </c>
      <c r="X437" s="30">
        <v>233754.75</v>
      </c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</row>
    <row r="438" spans="1:143" ht="22.5">
      <c r="A438" s="155" t="s">
        <v>454</v>
      </c>
      <c r="B438" s="172" t="s">
        <v>469</v>
      </c>
      <c r="C438" s="172" t="s">
        <v>470</v>
      </c>
      <c r="D438" s="156" t="s">
        <v>471</v>
      </c>
      <c r="E438" s="54">
        <v>3</v>
      </c>
      <c r="F438" s="95">
        <v>4</v>
      </c>
      <c r="G438" s="95">
        <v>13</v>
      </c>
      <c r="H438" s="56">
        <v>518</v>
      </c>
      <c r="I438" s="57"/>
      <c r="J438" s="55"/>
      <c r="K438" s="55"/>
      <c r="L438" s="56"/>
      <c r="M438" s="57"/>
      <c r="N438" s="54"/>
      <c r="O438" s="55"/>
      <c r="P438" s="56"/>
      <c r="Q438" s="57"/>
      <c r="R438" s="55"/>
      <c r="S438" s="55"/>
      <c r="T438" s="56"/>
      <c r="U438" s="57">
        <v>3</v>
      </c>
      <c r="V438" s="55">
        <v>4</v>
      </c>
      <c r="W438" s="55">
        <v>13</v>
      </c>
      <c r="X438" s="58">
        <v>518</v>
      </c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</row>
    <row r="439" spans="1:143" ht="12.75">
      <c r="A439" s="155" t="s">
        <v>454</v>
      </c>
      <c r="B439" s="172" t="s">
        <v>469</v>
      </c>
      <c r="C439" s="172" t="s">
        <v>470</v>
      </c>
      <c r="D439" s="156" t="s">
        <v>472</v>
      </c>
      <c r="E439" s="54">
        <v>3</v>
      </c>
      <c r="F439" s="95">
        <v>3</v>
      </c>
      <c r="G439" s="95">
        <v>4</v>
      </c>
      <c r="H439" s="56">
        <v>124</v>
      </c>
      <c r="I439" s="57">
        <v>1</v>
      </c>
      <c r="J439" s="55">
        <v>1</v>
      </c>
      <c r="K439" s="55">
        <v>1</v>
      </c>
      <c r="L439" s="56">
        <v>26</v>
      </c>
      <c r="M439" s="57">
        <v>2</v>
      </c>
      <c r="N439" s="54">
        <v>2</v>
      </c>
      <c r="O439" s="55">
        <v>3</v>
      </c>
      <c r="P439" s="56">
        <v>98</v>
      </c>
      <c r="Q439" s="57"/>
      <c r="R439" s="55"/>
      <c r="S439" s="55"/>
      <c r="T439" s="56"/>
      <c r="U439" s="57"/>
      <c r="V439" s="55"/>
      <c r="W439" s="55"/>
      <c r="X439" s="5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</row>
    <row r="440" spans="1:143" ht="12.75">
      <c r="A440" s="155" t="s">
        <v>454</v>
      </c>
      <c r="B440" s="172" t="s">
        <v>469</v>
      </c>
      <c r="C440" s="172" t="s">
        <v>470</v>
      </c>
      <c r="D440" s="156" t="s">
        <v>473</v>
      </c>
      <c r="E440" s="54">
        <v>66</v>
      </c>
      <c r="F440" s="95">
        <v>82</v>
      </c>
      <c r="G440" s="95">
        <v>219</v>
      </c>
      <c r="H440" s="56">
        <v>8670</v>
      </c>
      <c r="I440" s="57">
        <v>32</v>
      </c>
      <c r="J440" s="55">
        <v>33</v>
      </c>
      <c r="K440" s="55">
        <v>80</v>
      </c>
      <c r="L440" s="56">
        <v>3250</v>
      </c>
      <c r="M440" s="57">
        <v>20</v>
      </c>
      <c r="N440" s="54">
        <v>20</v>
      </c>
      <c r="O440" s="55">
        <v>56</v>
      </c>
      <c r="P440" s="56">
        <v>2176</v>
      </c>
      <c r="Q440" s="57">
        <v>16</v>
      </c>
      <c r="R440" s="55">
        <v>19</v>
      </c>
      <c r="S440" s="55">
        <v>52</v>
      </c>
      <c r="T440" s="56">
        <v>2018</v>
      </c>
      <c r="U440" s="57">
        <v>8</v>
      </c>
      <c r="V440" s="55">
        <v>10</v>
      </c>
      <c r="W440" s="55">
        <v>31</v>
      </c>
      <c r="X440" s="58">
        <v>1226</v>
      </c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</row>
    <row r="441" spans="1:143" ht="22.5">
      <c r="A441" s="155" t="s">
        <v>454</v>
      </c>
      <c r="B441" s="172" t="s">
        <v>469</v>
      </c>
      <c r="C441" s="172" t="s">
        <v>470</v>
      </c>
      <c r="D441" s="156" t="s">
        <v>474</v>
      </c>
      <c r="E441" s="54">
        <v>17</v>
      </c>
      <c r="F441" s="95">
        <v>40</v>
      </c>
      <c r="G441" s="95">
        <v>121</v>
      </c>
      <c r="H441" s="56">
        <v>9853.9</v>
      </c>
      <c r="I441" s="57">
        <v>9</v>
      </c>
      <c r="J441" s="55">
        <v>17</v>
      </c>
      <c r="K441" s="55">
        <v>39</v>
      </c>
      <c r="L441" s="56">
        <v>3092.6</v>
      </c>
      <c r="M441" s="57">
        <v>6</v>
      </c>
      <c r="N441" s="54">
        <v>7</v>
      </c>
      <c r="O441" s="55">
        <v>38</v>
      </c>
      <c r="P441" s="56">
        <v>3164.3</v>
      </c>
      <c r="Q441" s="57">
        <v>5</v>
      </c>
      <c r="R441" s="55">
        <v>6</v>
      </c>
      <c r="S441" s="55">
        <v>16</v>
      </c>
      <c r="T441" s="56">
        <v>1310.5</v>
      </c>
      <c r="U441" s="57">
        <v>7</v>
      </c>
      <c r="V441" s="55">
        <v>10</v>
      </c>
      <c r="W441" s="55">
        <v>28</v>
      </c>
      <c r="X441" s="58">
        <v>2286.5</v>
      </c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</row>
    <row r="442" spans="1:143" ht="22.5">
      <c r="A442" s="155" t="s">
        <v>454</v>
      </c>
      <c r="B442" s="172" t="s">
        <v>469</v>
      </c>
      <c r="C442" s="172" t="s">
        <v>470</v>
      </c>
      <c r="D442" s="156" t="s">
        <v>475</v>
      </c>
      <c r="E442" s="54">
        <v>91</v>
      </c>
      <c r="F442" s="95">
        <v>260</v>
      </c>
      <c r="G442" s="95">
        <v>680</v>
      </c>
      <c r="H442" s="56">
        <v>59540</v>
      </c>
      <c r="I442" s="57">
        <v>42</v>
      </c>
      <c r="J442" s="55">
        <v>48</v>
      </c>
      <c r="K442" s="55">
        <v>106</v>
      </c>
      <c r="L442" s="56">
        <v>9163</v>
      </c>
      <c r="M442" s="57">
        <v>58</v>
      </c>
      <c r="N442" s="54">
        <v>72</v>
      </c>
      <c r="O442" s="55">
        <v>188</v>
      </c>
      <c r="P442" s="56">
        <v>16494</v>
      </c>
      <c r="Q442" s="57">
        <v>53</v>
      </c>
      <c r="R442" s="55">
        <v>70</v>
      </c>
      <c r="S442" s="55">
        <v>177</v>
      </c>
      <c r="T442" s="56">
        <v>15483.5</v>
      </c>
      <c r="U442" s="57">
        <v>53</v>
      </c>
      <c r="V442" s="55">
        <v>70</v>
      </c>
      <c r="W442" s="55">
        <v>209</v>
      </c>
      <c r="X442" s="58">
        <v>18399.5</v>
      </c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</row>
    <row r="443" spans="1:143" ht="22.5">
      <c r="A443" s="155" t="s">
        <v>454</v>
      </c>
      <c r="B443" s="172" t="s">
        <v>469</v>
      </c>
      <c r="C443" s="172" t="s">
        <v>470</v>
      </c>
      <c r="D443" s="156" t="s">
        <v>476</v>
      </c>
      <c r="E443" s="54">
        <v>370</v>
      </c>
      <c r="F443" s="95">
        <v>820</v>
      </c>
      <c r="G443" s="95">
        <v>2149</v>
      </c>
      <c r="H443" s="56">
        <v>81952.6</v>
      </c>
      <c r="I443" s="57">
        <v>179</v>
      </c>
      <c r="J443" s="55">
        <v>224</v>
      </c>
      <c r="K443" s="55">
        <v>541</v>
      </c>
      <c r="L443" s="56">
        <v>20636</v>
      </c>
      <c r="M443" s="57">
        <v>158</v>
      </c>
      <c r="N443" s="54">
        <v>200</v>
      </c>
      <c r="O443" s="55">
        <v>504</v>
      </c>
      <c r="P443" s="56">
        <v>19128.4</v>
      </c>
      <c r="Q443" s="57">
        <v>148</v>
      </c>
      <c r="R443" s="55">
        <v>177</v>
      </c>
      <c r="S443" s="55">
        <v>535</v>
      </c>
      <c r="T443" s="56">
        <v>20469.6</v>
      </c>
      <c r="U443" s="57">
        <v>166</v>
      </c>
      <c r="V443" s="55">
        <v>219</v>
      </c>
      <c r="W443" s="55">
        <v>569</v>
      </c>
      <c r="X443" s="58">
        <v>21718.6</v>
      </c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</row>
    <row r="444" spans="1:143" ht="22.5">
      <c r="A444" s="155" t="s">
        <v>454</v>
      </c>
      <c r="B444" s="172" t="s">
        <v>469</v>
      </c>
      <c r="C444" s="172" t="s">
        <v>470</v>
      </c>
      <c r="D444" s="156" t="s">
        <v>477</v>
      </c>
      <c r="E444" s="54">
        <v>6688</v>
      </c>
      <c r="F444" s="95">
        <v>19453</v>
      </c>
      <c r="G444" s="95">
        <v>54368</v>
      </c>
      <c r="H444" s="56">
        <v>2101062.6</v>
      </c>
      <c r="I444" s="57">
        <v>3564</v>
      </c>
      <c r="J444" s="55">
        <v>4706</v>
      </c>
      <c r="K444" s="55">
        <v>12718</v>
      </c>
      <c r="L444" s="56">
        <v>490539.2</v>
      </c>
      <c r="M444" s="57">
        <v>3518</v>
      </c>
      <c r="N444" s="54">
        <v>4851</v>
      </c>
      <c r="O444" s="55">
        <v>13515</v>
      </c>
      <c r="P444" s="56">
        <v>522682.4</v>
      </c>
      <c r="Q444" s="57">
        <v>3247</v>
      </c>
      <c r="R444" s="55">
        <v>4335</v>
      </c>
      <c r="S444" s="55">
        <v>12427</v>
      </c>
      <c r="T444" s="56">
        <v>480630.8</v>
      </c>
      <c r="U444" s="57">
        <v>3703</v>
      </c>
      <c r="V444" s="55">
        <v>5567</v>
      </c>
      <c r="W444" s="55">
        <v>15708</v>
      </c>
      <c r="X444" s="58">
        <v>607210.2</v>
      </c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</row>
    <row r="445" spans="1:143" ht="22.5">
      <c r="A445" s="155" t="s">
        <v>454</v>
      </c>
      <c r="B445" s="172" t="s">
        <v>469</v>
      </c>
      <c r="C445" s="172" t="s">
        <v>470</v>
      </c>
      <c r="D445" s="156" t="s">
        <v>478</v>
      </c>
      <c r="E445" s="54">
        <v>115</v>
      </c>
      <c r="F445" s="95">
        <v>215</v>
      </c>
      <c r="G445" s="95">
        <v>682</v>
      </c>
      <c r="H445" s="56">
        <v>24564.6</v>
      </c>
      <c r="I445" s="57">
        <v>38</v>
      </c>
      <c r="J445" s="55">
        <v>40</v>
      </c>
      <c r="K445" s="55">
        <v>121</v>
      </c>
      <c r="L445" s="56">
        <v>4384.9</v>
      </c>
      <c r="M445" s="57">
        <v>45</v>
      </c>
      <c r="N445" s="54">
        <v>52</v>
      </c>
      <c r="O445" s="55">
        <v>167</v>
      </c>
      <c r="P445" s="56">
        <v>5954.6</v>
      </c>
      <c r="Q445" s="57">
        <v>49</v>
      </c>
      <c r="R445" s="55">
        <v>61</v>
      </c>
      <c r="S445" s="55">
        <v>201</v>
      </c>
      <c r="T445" s="56">
        <v>7289.3</v>
      </c>
      <c r="U445" s="57">
        <v>45</v>
      </c>
      <c r="V445" s="55">
        <v>62</v>
      </c>
      <c r="W445" s="55">
        <v>193</v>
      </c>
      <c r="X445" s="58">
        <v>6935.8</v>
      </c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</row>
    <row r="446" spans="1:143" ht="22.5">
      <c r="A446" s="155" t="s">
        <v>454</v>
      </c>
      <c r="B446" s="172" t="s">
        <v>469</v>
      </c>
      <c r="C446" s="172" t="s">
        <v>470</v>
      </c>
      <c r="D446" s="156" t="s">
        <v>479</v>
      </c>
      <c r="E446" s="54">
        <v>4</v>
      </c>
      <c r="F446" s="95">
        <v>7</v>
      </c>
      <c r="G446" s="95">
        <v>22</v>
      </c>
      <c r="H446" s="56">
        <v>813.1</v>
      </c>
      <c r="I446" s="57">
        <v>2</v>
      </c>
      <c r="J446" s="55">
        <v>5</v>
      </c>
      <c r="K446" s="55">
        <v>16</v>
      </c>
      <c r="L446" s="56">
        <v>576.8</v>
      </c>
      <c r="M446" s="57"/>
      <c r="N446" s="54"/>
      <c r="O446" s="55"/>
      <c r="P446" s="56"/>
      <c r="Q446" s="57"/>
      <c r="R446" s="55"/>
      <c r="S446" s="55"/>
      <c r="T446" s="56"/>
      <c r="U446" s="57">
        <v>2</v>
      </c>
      <c r="V446" s="55">
        <v>2</v>
      </c>
      <c r="W446" s="55">
        <v>6</v>
      </c>
      <c r="X446" s="58">
        <v>236.3</v>
      </c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</row>
    <row r="447" spans="1:143" ht="22.5">
      <c r="A447" s="155" t="s">
        <v>454</v>
      </c>
      <c r="B447" s="172" t="s">
        <v>469</v>
      </c>
      <c r="C447" s="172" t="s">
        <v>470</v>
      </c>
      <c r="D447" s="156" t="s">
        <v>480</v>
      </c>
      <c r="E447" s="54">
        <v>12</v>
      </c>
      <c r="F447" s="95">
        <v>15</v>
      </c>
      <c r="G447" s="95">
        <v>80</v>
      </c>
      <c r="H447" s="56">
        <v>3345.8</v>
      </c>
      <c r="I447" s="57"/>
      <c r="J447" s="55"/>
      <c r="K447" s="55"/>
      <c r="L447" s="56"/>
      <c r="M447" s="57">
        <v>7</v>
      </c>
      <c r="N447" s="54">
        <v>7</v>
      </c>
      <c r="O447" s="55">
        <v>28</v>
      </c>
      <c r="P447" s="56">
        <v>1233.8</v>
      </c>
      <c r="Q447" s="57">
        <v>5</v>
      </c>
      <c r="R447" s="55">
        <v>6</v>
      </c>
      <c r="S447" s="55">
        <v>28</v>
      </c>
      <c r="T447" s="56">
        <v>1128</v>
      </c>
      <c r="U447" s="57">
        <v>2</v>
      </c>
      <c r="V447" s="55">
        <v>2</v>
      </c>
      <c r="W447" s="55">
        <v>24</v>
      </c>
      <c r="X447" s="58">
        <v>984</v>
      </c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</row>
    <row r="448" spans="1:143" ht="22.5">
      <c r="A448" s="155" t="s">
        <v>454</v>
      </c>
      <c r="B448" s="172" t="s">
        <v>469</v>
      </c>
      <c r="C448" s="172" t="s">
        <v>470</v>
      </c>
      <c r="D448" s="156" t="s">
        <v>481</v>
      </c>
      <c r="E448" s="54">
        <v>528</v>
      </c>
      <c r="F448" s="95">
        <v>1366</v>
      </c>
      <c r="G448" s="95">
        <v>4375</v>
      </c>
      <c r="H448" s="56">
        <v>172281.7</v>
      </c>
      <c r="I448" s="57">
        <v>286</v>
      </c>
      <c r="J448" s="55">
        <v>358</v>
      </c>
      <c r="K448" s="55">
        <v>1073</v>
      </c>
      <c r="L448" s="56">
        <v>42045.8</v>
      </c>
      <c r="M448" s="57">
        <v>277</v>
      </c>
      <c r="N448" s="54">
        <v>354</v>
      </c>
      <c r="O448" s="55">
        <v>1128</v>
      </c>
      <c r="P448" s="56">
        <v>44535</v>
      </c>
      <c r="Q448" s="57">
        <v>252</v>
      </c>
      <c r="R448" s="55">
        <v>327</v>
      </c>
      <c r="S448" s="55">
        <v>1069</v>
      </c>
      <c r="T448" s="56">
        <v>42209.8</v>
      </c>
      <c r="U448" s="57">
        <v>236</v>
      </c>
      <c r="V448" s="55">
        <v>327</v>
      </c>
      <c r="W448" s="55">
        <v>1105</v>
      </c>
      <c r="X448" s="58">
        <v>43491.1</v>
      </c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</row>
    <row r="449" spans="1:143" ht="12.75">
      <c r="A449" s="155" t="s">
        <v>454</v>
      </c>
      <c r="B449" s="172" t="s">
        <v>469</v>
      </c>
      <c r="C449" s="172" t="s">
        <v>470</v>
      </c>
      <c r="D449" s="156" t="s">
        <v>482</v>
      </c>
      <c r="E449" s="54">
        <v>1808</v>
      </c>
      <c r="F449" s="95">
        <v>4911</v>
      </c>
      <c r="G449" s="95">
        <v>12163</v>
      </c>
      <c r="H449" s="56">
        <v>1730704.7</v>
      </c>
      <c r="I449" s="57">
        <v>965</v>
      </c>
      <c r="J449" s="55">
        <v>1254</v>
      </c>
      <c r="K449" s="55">
        <v>2842</v>
      </c>
      <c r="L449" s="56">
        <v>403259.05</v>
      </c>
      <c r="M449" s="57">
        <v>962</v>
      </c>
      <c r="N449" s="54">
        <v>1240</v>
      </c>
      <c r="O449" s="55">
        <v>3072</v>
      </c>
      <c r="P449" s="56">
        <v>436734.75</v>
      </c>
      <c r="Q449" s="57">
        <v>868</v>
      </c>
      <c r="R449" s="55">
        <v>1116</v>
      </c>
      <c r="S449" s="55">
        <v>2913</v>
      </c>
      <c r="T449" s="56">
        <v>415075</v>
      </c>
      <c r="U449" s="57">
        <v>906</v>
      </c>
      <c r="V449" s="55">
        <v>1301</v>
      </c>
      <c r="W449" s="55">
        <v>3336</v>
      </c>
      <c r="X449" s="58">
        <v>475635.9</v>
      </c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</row>
    <row r="450" spans="1:143" ht="12.75">
      <c r="A450" s="155" t="s">
        <v>454</v>
      </c>
      <c r="B450" s="172" t="s">
        <v>469</v>
      </c>
      <c r="C450" s="172" t="s">
        <v>470</v>
      </c>
      <c r="D450" s="148" t="s">
        <v>677</v>
      </c>
      <c r="E450" s="26">
        <v>9016</v>
      </c>
      <c r="F450" s="94">
        <f>SUM(F438:F449)</f>
        <v>27176</v>
      </c>
      <c r="G450" s="94">
        <f>SUM(G438:G449)</f>
        <v>74876</v>
      </c>
      <c r="H450" s="94">
        <f>SUM(H438:H449)</f>
        <v>4193431</v>
      </c>
      <c r="I450" s="29">
        <v>5030</v>
      </c>
      <c r="J450" s="94">
        <f>SUM(J438:J449)</f>
        <v>6686</v>
      </c>
      <c r="K450" s="94">
        <f>SUM(K438:K449)</f>
        <v>17537</v>
      </c>
      <c r="L450" s="94">
        <f>SUM(L438:L449)</f>
        <v>976973.3500000001</v>
      </c>
      <c r="M450" s="29">
        <v>4986</v>
      </c>
      <c r="N450" s="94">
        <f>SUM(N438:N449)</f>
        <v>6805</v>
      </c>
      <c r="O450" s="94">
        <f>SUM(O438:O449)</f>
        <v>18699</v>
      </c>
      <c r="P450" s="94">
        <f>SUM(P438:P449)</f>
        <v>1052201.25</v>
      </c>
      <c r="Q450" s="29">
        <v>4574</v>
      </c>
      <c r="R450" s="94">
        <f>SUM(R438:R449)</f>
        <v>6117</v>
      </c>
      <c r="S450" s="94">
        <f>SUM(S438:S449)</f>
        <v>17418</v>
      </c>
      <c r="T450" s="94">
        <f>SUM(T438:T449)</f>
        <v>985614.5</v>
      </c>
      <c r="U450" s="29">
        <v>5057</v>
      </c>
      <c r="V450" s="94">
        <f>SUM(V438:V449)</f>
        <v>7574</v>
      </c>
      <c r="W450" s="94">
        <f>SUM(W438:W449)</f>
        <v>21222</v>
      </c>
      <c r="X450" s="94">
        <f>SUM(X438:X449)</f>
        <v>1178641.9</v>
      </c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</row>
    <row r="451" spans="1:143" ht="22.5">
      <c r="A451" s="155" t="s">
        <v>454</v>
      </c>
      <c r="B451" s="172" t="s">
        <v>483</v>
      </c>
      <c r="C451" s="172" t="s">
        <v>484</v>
      </c>
      <c r="D451" s="156" t="s">
        <v>485</v>
      </c>
      <c r="E451" s="54">
        <v>706</v>
      </c>
      <c r="F451" s="95">
        <v>1675</v>
      </c>
      <c r="G451" s="95">
        <v>4571</v>
      </c>
      <c r="H451" s="56">
        <v>222607.1</v>
      </c>
      <c r="I451" s="57">
        <v>335</v>
      </c>
      <c r="J451" s="55">
        <v>430</v>
      </c>
      <c r="K451" s="55">
        <v>1090</v>
      </c>
      <c r="L451" s="56">
        <v>52147.2</v>
      </c>
      <c r="M451" s="57">
        <v>346</v>
      </c>
      <c r="N451" s="54">
        <v>431</v>
      </c>
      <c r="O451" s="55">
        <v>1193</v>
      </c>
      <c r="P451" s="56">
        <v>58230.6</v>
      </c>
      <c r="Q451" s="57">
        <v>284</v>
      </c>
      <c r="R451" s="55">
        <v>359</v>
      </c>
      <c r="S451" s="55">
        <v>999</v>
      </c>
      <c r="T451" s="56">
        <v>49075.05</v>
      </c>
      <c r="U451" s="57">
        <v>336</v>
      </c>
      <c r="V451" s="55">
        <v>455</v>
      </c>
      <c r="W451" s="55">
        <v>1289</v>
      </c>
      <c r="X451" s="58">
        <v>63154.25</v>
      </c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</row>
    <row r="452" spans="1:143" ht="22.5">
      <c r="A452" s="155" t="s">
        <v>454</v>
      </c>
      <c r="B452" s="172" t="s">
        <v>483</v>
      </c>
      <c r="C452" s="172" t="s">
        <v>484</v>
      </c>
      <c r="D452" s="156" t="s">
        <v>486</v>
      </c>
      <c r="E452" s="54">
        <v>2923</v>
      </c>
      <c r="F452" s="95">
        <v>8161</v>
      </c>
      <c r="G452" s="95">
        <v>22806</v>
      </c>
      <c r="H452" s="56">
        <v>1088123.01</v>
      </c>
      <c r="I452" s="57">
        <v>1427</v>
      </c>
      <c r="J452" s="55">
        <v>1904</v>
      </c>
      <c r="K452" s="55">
        <v>5054</v>
      </c>
      <c r="L452" s="56">
        <v>239074.1</v>
      </c>
      <c r="M452" s="57">
        <v>1526</v>
      </c>
      <c r="N452" s="54">
        <v>2062</v>
      </c>
      <c r="O452" s="55">
        <v>5707</v>
      </c>
      <c r="P452" s="56">
        <v>273046.85</v>
      </c>
      <c r="Q452" s="57">
        <v>1430</v>
      </c>
      <c r="R452" s="55">
        <v>1917</v>
      </c>
      <c r="S452" s="55">
        <v>5483</v>
      </c>
      <c r="T452" s="56">
        <v>261919.15</v>
      </c>
      <c r="U452" s="57">
        <v>1577</v>
      </c>
      <c r="V452" s="55">
        <v>2279</v>
      </c>
      <c r="W452" s="55">
        <v>6562</v>
      </c>
      <c r="X452" s="58">
        <v>314082.91</v>
      </c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</row>
    <row r="453" spans="1:143" ht="12.75">
      <c r="A453" s="155" t="s">
        <v>454</v>
      </c>
      <c r="B453" s="172" t="s">
        <v>483</v>
      </c>
      <c r="C453" s="172" t="s">
        <v>484</v>
      </c>
      <c r="D453" s="148" t="s">
        <v>677</v>
      </c>
      <c r="E453" s="26">
        <v>3492</v>
      </c>
      <c r="F453" s="94">
        <f>SUM(F451:F452)</f>
        <v>9836</v>
      </c>
      <c r="G453" s="94">
        <f>SUM(G451:G452)</f>
        <v>27377</v>
      </c>
      <c r="H453" s="94">
        <f>SUM(H451:H452)</f>
        <v>1310730.11</v>
      </c>
      <c r="I453" s="29">
        <v>1752</v>
      </c>
      <c r="J453" s="94">
        <f>SUM(J451:J452)</f>
        <v>2334</v>
      </c>
      <c r="K453" s="94">
        <f>SUM(K451:K452)</f>
        <v>6144</v>
      </c>
      <c r="L453" s="94">
        <f>SUM(L451:L452)</f>
        <v>291221.3</v>
      </c>
      <c r="M453" s="29">
        <v>1865</v>
      </c>
      <c r="N453" s="94">
        <f>SUM(N451:N452)</f>
        <v>2493</v>
      </c>
      <c r="O453" s="94">
        <f>SUM(O451:O452)</f>
        <v>6900</v>
      </c>
      <c r="P453" s="94">
        <f>SUM(P451:P452)</f>
        <v>331277.44999999995</v>
      </c>
      <c r="Q453" s="29">
        <v>1704</v>
      </c>
      <c r="R453" s="94">
        <f>SUM(R451:R452)</f>
        <v>2276</v>
      </c>
      <c r="S453" s="94">
        <f>SUM(S451:S452)</f>
        <v>6482</v>
      </c>
      <c r="T453" s="94">
        <f>SUM(T451:T452)</f>
        <v>310994.2</v>
      </c>
      <c r="U453" s="29">
        <v>1889</v>
      </c>
      <c r="V453" s="94">
        <f>SUM(V451:V452)</f>
        <v>2734</v>
      </c>
      <c r="W453" s="94">
        <f>SUM(W451:W452)</f>
        <v>7851</v>
      </c>
      <c r="X453" s="94">
        <f>SUM(X451:X452)</f>
        <v>377237.16</v>
      </c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</row>
    <row r="454" spans="1:143" ht="22.5">
      <c r="A454" s="155" t="s">
        <v>454</v>
      </c>
      <c r="B454" s="172" t="s">
        <v>487</v>
      </c>
      <c r="C454" s="172" t="s">
        <v>754</v>
      </c>
      <c r="D454" s="156" t="s">
        <v>489</v>
      </c>
      <c r="E454" s="54">
        <v>4181</v>
      </c>
      <c r="F454" s="95">
        <v>14935</v>
      </c>
      <c r="G454" s="95">
        <v>37935</v>
      </c>
      <c r="H454" s="56">
        <v>11705479.95</v>
      </c>
      <c r="I454" s="57">
        <v>2233</v>
      </c>
      <c r="J454" s="55">
        <v>3183</v>
      </c>
      <c r="K454" s="55">
        <v>7918</v>
      </c>
      <c r="L454" s="56">
        <v>2386675.95</v>
      </c>
      <c r="M454" s="57">
        <v>2420</v>
      </c>
      <c r="N454" s="54">
        <v>3608</v>
      </c>
      <c r="O454" s="55">
        <v>8912</v>
      </c>
      <c r="P454" s="56">
        <v>2801010.7</v>
      </c>
      <c r="Q454" s="57">
        <v>2463</v>
      </c>
      <c r="R454" s="55">
        <v>3569</v>
      </c>
      <c r="S454" s="55">
        <v>9125</v>
      </c>
      <c r="T454" s="56">
        <v>2867463.05</v>
      </c>
      <c r="U454" s="57">
        <v>2853</v>
      </c>
      <c r="V454" s="55">
        <v>4581</v>
      </c>
      <c r="W454" s="55">
        <v>11980</v>
      </c>
      <c r="X454" s="58">
        <v>3650330.25</v>
      </c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</row>
    <row r="455" spans="1:143" ht="12.75">
      <c r="A455" s="155" t="s">
        <v>454</v>
      </c>
      <c r="B455" s="172" t="s">
        <v>487</v>
      </c>
      <c r="C455" s="172" t="s">
        <v>488</v>
      </c>
      <c r="D455" s="148" t="s">
        <v>677</v>
      </c>
      <c r="E455" s="26">
        <v>4181</v>
      </c>
      <c r="F455" s="94">
        <v>14935</v>
      </c>
      <c r="G455" s="94">
        <v>37935</v>
      </c>
      <c r="H455" s="28">
        <v>11705479.95</v>
      </c>
      <c r="I455" s="29">
        <v>2233</v>
      </c>
      <c r="J455" s="27">
        <v>3183</v>
      </c>
      <c r="K455" s="27">
        <v>7918</v>
      </c>
      <c r="L455" s="28">
        <v>2386675.95</v>
      </c>
      <c r="M455" s="29">
        <v>2420</v>
      </c>
      <c r="N455" s="26">
        <v>3608</v>
      </c>
      <c r="O455" s="27">
        <v>8912</v>
      </c>
      <c r="P455" s="28">
        <v>2801010.7</v>
      </c>
      <c r="Q455" s="29">
        <v>2463</v>
      </c>
      <c r="R455" s="27">
        <v>3569</v>
      </c>
      <c r="S455" s="27">
        <v>9125</v>
      </c>
      <c r="T455" s="28">
        <v>2867463.05</v>
      </c>
      <c r="U455" s="29">
        <v>2853</v>
      </c>
      <c r="V455" s="27">
        <v>4581</v>
      </c>
      <c r="W455" s="27">
        <v>11980</v>
      </c>
      <c r="X455" s="30">
        <v>3650330.25</v>
      </c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</row>
    <row r="456" spans="1:143" ht="22.5">
      <c r="A456" s="155" t="s">
        <v>454</v>
      </c>
      <c r="B456" s="172" t="s">
        <v>490</v>
      </c>
      <c r="C456" s="172" t="s">
        <v>491</v>
      </c>
      <c r="D456" s="156" t="s">
        <v>492</v>
      </c>
      <c r="E456" s="54">
        <v>4369</v>
      </c>
      <c r="F456" s="95">
        <v>15305</v>
      </c>
      <c r="G456" s="95">
        <v>32631</v>
      </c>
      <c r="H456" s="56">
        <v>10094918.55</v>
      </c>
      <c r="I456" s="57">
        <v>2311</v>
      </c>
      <c r="J456" s="55">
        <v>3272</v>
      </c>
      <c r="K456" s="55">
        <v>6525</v>
      </c>
      <c r="L456" s="56">
        <v>2036099.7</v>
      </c>
      <c r="M456" s="57">
        <v>2507</v>
      </c>
      <c r="N456" s="54">
        <v>3725</v>
      </c>
      <c r="O456" s="55">
        <v>7710</v>
      </c>
      <c r="P456" s="56">
        <v>2406573.3</v>
      </c>
      <c r="Q456" s="57">
        <v>2518</v>
      </c>
      <c r="R456" s="55">
        <v>3612</v>
      </c>
      <c r="S456" s="55">
        <v>7867</v>
      </c>
      <c r="T456" s="56">
        <v>2459042.15</v>
      </c>
      <c r="U456" s="57">
        <v>2921</v>
      </c>
      <c r="V456" s="55">
        <v>4698</v>
      </c>
      <c r="W456" s="55">
        <v>10529</v>
      </c>
      <c r="X456" s="58">
        <v>3193203.4</v>
      </c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</row>
    <row r="457" spans="1:143" ht="22.5">
      <c r="A457" s="155" t="s">
        <v>454</v>
      </c>
      <c r="B457" s="172" t="s">
        <v>490</v>
      </c>
      <c r="C457" s="172" t="s">
        <v>491</v>
      </c>
      <c r="D457" s="156" t="s">
        <v>493</v>
      </c>
      <c r="E457" s="54">
        <v>142</v>
      </c>
      <c r="F457" s="95">
        <v>304</v>
      </c>
      <c r="G457" s="95">
        <v>594</v>
      </c>
      <c r="H457" s="56">
        <v>182380.55</v>
      </c>
      <c r="I457" s="57">
        <v>45</v>
      </c>
      <c r="J457" s="55">
        <v>65</v>
      </c>
      <c r="K457" s="55">
        <v>101</v>
      </c>
      <c r="L457" s="56">
        <v>31166.75</v>
      </c>
      <c r="M457" s="57">
        <v>60</v>
      </c>
      <c r="N457" s="54">
        <v>83</v>
      </c>
      <c r="O457" s="55">
        <v>155</v>
      </c>
      <c r="P457" s="56">
        <v>48103</v>
      </c>
      <c r="Q457" s="57">
        <v>47</v>
      </c>
      <c r="R457" s="55">
        <v>61</v>
      </c>
      <c r="S457" s="55">
        <v>144</v>
      </c>
      <c r="T457" s="56">
        <v>45011.1</v>
      </c>
      <c r="U457" s="57">
        <v>66</v>
      </c>
      <c r="V457" s="55">
        <v>95</v>
      </c>
      <c r="W457" s="55">
        <v>194</v>
      </c>
      <c r="X457" s="58">
        <v>58099.7</v>
      </c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</row>
    <row r="458" spans="1:143" ht="12.75">
      <c r="A458" s="155" t="s">
        <v>454</v>
      </c>
      <c r="B458" s="172" t="s">
        <v>490</v>
      </c>
      <c r="C458" s="172" t="s">
        <v>491</v>
      </c>
      <c r="D458" s="148" t="s">
        <v>677</v>
      </c>
      <c r="E458" s="26">
        <v>4400</v>
      </c>
      <c r="F458" s="94">
        <f>SUM(F456:F457)</f>
        <v>15609</v>
      </c>
      <c r="G458" s="94">
        <f>SUM(G456:G457)</f>
        <v>33225</v>
      </c>
      <c r="H458" s="94">
        <f>SUM(H456:H457)</f>
        <v>10277299.100000001</v>
      </c>
      <c r="I458" s="29">
        <v>2339</v>
      </c>
      <c r="J458" s="94">
        <f>SUM(J456:J457)</f>
        <v>3337</v>
      </c>
      <c r="K458" s="94">
        <f>SUM(K456:K457)</f>
        <v>6626</v>
      </c>
      <c r="L458" s="94">
        <f>SUM(L456:L457)</f>
        <v>2067266.45</v>
      </c>
      <c r="M458" s="29">
        <v>2549</v>
      </c>
      <c r="N458" s="94">
        <f>SUM(N456:N457)</f>
        <v>3808</v>
      </c>
      <c r="O458" s="94">
        <f>SUM(O456:O457)</f>
        <v>7865</v>
      </c>
      <c r="P458" s="94">
        <f>SUM(P456:P457)</f>
        <v>2454676.3</v>
      </c>
      <c r="Q458" s="29">
        <v>2549</v>
      </c>
      <c r="R458" s="94">
        <f>SUM(R456:R457)</f>
        <v>3673</v>
      </c>
      <c r="S458" s="94">
        <f>SUM(S456:S457)</f>
        <v>8011</v>
      </c>
      <c r="T458" s="94">
        <f>SUM(T456:T457)</f>
        <v>2504053.25</v>
      </c>
      <c r="U458" s="29">
        <v>2962</v>
      </c>
      <c r="V458" s="94">
        <f>SUM(V456:V457)</f>
        <v>4793</v>
      </c>
      <c r="W458" s="94">
        <f>SUM(W456:W457)</f>
        <v>10723</v>
      </c>
      <c r="X458" s="94">
        <f>SUM(X456:X457)</f>
        <v>3251303.1</v>
      </c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</row>
    <row r="459" spans="1:143" ht="22.5">
      <c r="A459" s="155" t="s">
        <v>454</v>
      </c>
      <c r="B459" s="172" t="s">
        <v>494</v>
      </c>
      <c r="C459" s="172" t="s">
        <v>751</v>
      </c>
      <c r="D459" s="156" t="s">
        <v>495</v>
      </c>
      <c r="E459" s="54">
        <v>104</v>
      </c>
      <c r="F459" s="95">
        <v>126</v>
      </c>
      <c r="G459" s="95">
        <v>250</v>
      </c>
      <c r="H459" s="56">
        <v>65793.25</v>
      </c>
      <c r="I459" s="57">
        <v>71</v>
      </c>
      <c r="J459" s="55">
        <v>75</v>
      </c>
      <c r="K459" s="55">
        <v>145</v>
      </c>
      <c r="L459" s="56">
        <v>37667.7</v>
      </c>
      <c r="M459" s="57">
        <v>18</v>
      </c>
      <c r="N459" s="54">
        <v>20</v>
      </c>
      <c r="O459" s="55">
        <v>36</v>
      </c>
      <c r="P459" s="56">
        <v>9845.65</v>
      </c>
      <c r="Q459" s="57">
        <v>15</v>
      </c>
      <c r="R459" s="55">
        <v>16</v>
      </c>
      <c r="S459" s="55">
        <v>29</v>
      </c>
      <c r="T459" s="56">
        <v>7945.8</v>
      </c>
      <c r="U459" s="57">
        <v>11</v>
      </c>
      <c r="V459" s="55">
        <v>16</v>
      </c>
      <c r="W459" s="55">
        <v>40</v>
      </c>
      <c r="X459" s="58">
        <v>10334.1</v>
      </c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</row>
    <row r="460" spans="1:143" ht="22.5">
      <c r="A460" s="155" t="s">
        <v>454</v>
      </c>
      <c r="B460" s="172" t="s">
        <v>494</v>
      </c>
      <c r="C460" s="172" t="s">
        <v>751</v>
      </c>
      <c r="D460" s="156" t="s">
        <v>496</v>
      </c>
      <c r="E460" s="54">
        <v>1454</v>
      </c>
      <c r="F460" s="95">
        <v>4005</v>
      </c>
      <c r="G460" s="95">
        <v>8522</v>
      </c>
      <c r="H460" s="56">
        <v>2348120.26</v>
      </c>
      <c r="I460" s="57">
        <v>502</v>
      </c>
      <c r="J460" s="55">
        <v>647</v>
      </c>
      <c r="K460" s="55">
        <v>1205</v>
      </c>
      <c r="L460" s="56">
        <v>327575.85</v>
      </c>
      <c r="M460" s="57">
        <v>764</v>
      </c>
      <c r="N460" s="54">
        <v>1036</v>
      </c>
      <c r="O460" s="55">
        <v>2126</v>
      </c>
      <c r="P460" s="56">
        <v>586858.15</v>
      </c>
      <c r="Q460" s="57">
        <v>770</v>
      </c>
      <c r="R460" s="55">
        <v>1006</v>
      </c>
      <c r="S460" s="55">
        <v>2207</v>
      </c>
      <c r="T460" s="56">
        <v>609518.75</v>
      </c>
      <c r="U460" s="57">
        <v>913</v>
      </c>
      <c r="V460" s="55">
        <v>1317</v>
      </c>
      <c r="W460" s="55">
        <v>2984</v>
      </c>
      <c r="X460" s="58">
        <v>824167.51</v>
      </c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</row>
    <row r="461" spans="1:143" ht="12.75">
      <c r="A461" s="155" t="s">
        <v>454</v>
      </c>
      <c r="B461" s="172" t="s">
        <v>494</v>
      </c>
      <c r="C461" s="172" t="s">
        <v>751</v>
      </c>
      <c r="D461" s="148" t="s">
        <v>677</v>
      </c>
      <c r="E461" s="26">
        <v>1470</v>
      </c>
      <c r="F461" s="94">
        <f>SUM(F459:F460)</f>
        <v>4131</v>
      </c>
      <c r="G461" s="94">
        <f>SUM(G459:G460)</f>
        <v>8772</v>
      </c>
      <c r="H461" s="94">
        <f>SUM(H459:H460)</f>
        <v>2413913.51</v>
      </c>
      <c r="I461" s="29">
        <v>537</v>
      </c>
      <c r="J461" s="94">
        <f>SUM(J459:J460)</f>
        <v>722</v>
      </c>
      <c r="K461" s="94">
        <f>SUM(K459:K460)</f>
        <v>1350</v>
      </c>
      <c r="L461" s="94">
        <f>SUM(L459:L460)</f>
        <v>365243.55</v>
      </c>
      <c r="M461" s="29">
        <v>774</v>
      </c>
      <c r="N461" s="94">
        <f>SUM(N459:N460)</f>
        <v>1056</v>
      </c>
      <c r="O461" s="94">
        <f>SUM(O459:O460)</f>
        <v>2162</v>
      </c>
      <c r="P461" s="94">
        <f>SUM(P459:P460)</f>
        <v>596703.8</v>
      </c>
      <c r="Q461" s="29">
        <v>781</v>
      </c>
      <c r="R461" s="94">
        <f>SUM(R459:R460)</f>
        <v>1022</v>
      </c>
      <c r="S461" s="94">
        <f>SUM(S459:S460)</f>
        <v>2236</v>
      </c>
      <c r="T461" s="94">
        <f>SUM(T459:T460)</f>
        <v>617464.55</v>
      </c>
      <c r="U461" s="29">
        <v>921</v>
      </c>
      <c r="V461" s="94">
        <f>SUM(V459:V460)</f>
        <v>1333</v>
      </c>
      <c r="W461" s="94">
        <f>SUM(W459:W460)</f>
        <v>3024</v>
      </c>
      <c r="X461" s="94">
        <f>SUM(X459:X460)</f>
        <v>834501.61</v>
      </c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</row>
    <row r="462" spans="1:143" ht="13.5" thickBot="1">
      <c r="A462" s="209" t="s">
        <v>708</v>
      </c>
      <c r="B462" s="210"/>
      <c r="C462" s="210"/>
      <c r="D462" s="211"/>
      <c r="E462" s="49">
        <v>17324</v>
      </c>
      <c r="F462" s="50">
        <f>F461+F458+F455+F453+F450+F437+F435+F433+F429</f>
        <v>79012</v>
      </c>
      <c r="G462" s="50">
        <f>G461+G458+G455+G453+G450+G437+G435+G433+G429</f>
        <v>200553</v>
      </c>
      <c r="H462" s="50">
        <f>H461+H458+H455+H453+H450+H437+H435+H433+H429</f>
        <v>33122353.720000003</v>
      </c>
      <c r="I462" s="52">
        <v>10517</v>
      </c>
      <c r="J462" s="50">
        <f>J461+J458+J455+J453+J450+J437+J435+J433+J429</f>
        <v>17998</v>
      </c>
      <c r="K462" s="50">
        <f>K461+K458+K455+K453+K450+K437+K435+K433+K429</f>
        <v>43609</v>
      </c>
      <c r="L462" s="50">
        <f>L461+L458+L455+L453+L450+L437+L435+L433+L429</f>
        <v>6780341.249999999</v>
      </c>
      <c r="M462" s="52">
        <v>11018</v>
      </c>
      <c r="N462" s="50">
        <f>N461+N458+N455+N453+N450+N437+N435+N433+N429</f>
        <v>19606</v>
      </c>
      <c r="O462" s="50">
        <f>O461+O458+O455+O453+O450+O437+O435+O433+O429</f>
        <v>49036</v>
      </c>
      <c r="P462" s="50">
        <f>P461+P458+P455+P453+P450+P437+P435+P433+P429</f>
        <v>8033994.950000001</v>
      </c>
      <c r="Q462" s="52">
        <v>10532</v>
      </c>
      <c r="R462" s="50">
        <f>R461+R458+R455+R453+R450+R437+R435+R433+R429</f>
        <v>18376</v>
      </c>
      <c r="S462" s="50">
        <f>S461+S458+S455+S453+S450+S437+S435+S433+S429</f>
        <v>47749</v>
      </c>
      <c r="T462" s="50">
        <f>T461+T458+T455+T453+T450+T437+T435+T433+T429</f>
        <v>8081874.5</v>
      </c>
      <c r="U462" s="52">
        <v>11785</v>
      </c>
      <c r="V462" s="50">
        <f>V461+V458+V455+V453+V450+V437+V435+V433+V429</f>
        <v>23049</v>
      </c>
      <c r="W462" s="50">
        <f>W461+W458+W455+W453+W450+W437+W435+W433+W429</f>
        <v>60159</v>
      </c>
      <c r="X462" s="50">
        <f>X461+X458+X455+X453+X450+X437+X435+X433+X429</f>
        <v>10226143.020000001</v>
      </c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</row>
    <row r="463" spans="1:143" ht="22.5">
      <c r="A463" s="157" t="s">
        <v>497</v>
      </c>
      <c r="B463" s="177" t="s">
        <v>116</v>
      </c>
      <c r="C463" s="171" t="s">
        <v>117</v>
      </c>
      <c r="D463" s="152" t="s">
        <v>498</v>
      </c>
      <c r="E463" s="87">
        <v>1</v>
      </c>
      <c r="F463" s="88">
        <v>1</v>
      </c>
      <c r="G463" s="88">
        <v>24</v>
      </c>
      <c r="H463" s="89">
        <v>8879.2</v>
      </c>
      <c r="I463" s="90"/>
      <c r="J463" s="88"/>
      <c r="K463" s="88"/>
      <c r="L463" s="89"/>
      <c r="M463" s="90">
        <v>1</v>
      </c>
      <c r="N463" s="87">
        <v>1</v>
      </c>
      <c r="O463" s="88">
        <v>24</v>
      </c>
      <c r="P463" s="89">
        <v>8879.2</v>
      </c>
      <c r="Q463" s="90"/>
      <c r="R463" s="88"/>
      <c r="S463" s="88"/>
      <c r="T463" s="89"/>
      <c r="U463" s="90"/>
      <c r="V463" s="60"/>
      <c r="W463" s="60"/>
      <c r="X463" s="63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</row>
    <row r="464" spans="1:143" ht="22.5">
      <c r="A464" s="106" t="s">
        <v>497</v>
      </c>
      <c r="B464" s="126" t="s">
        <v>689</v>
      </c>
      <c r="C464" s="171" t="s">
        <v>117</v>
      </c>
      <c r="D464" s="153" t="s">
        <v>499</v>
      </c>
      <c r="E464" s="43">
        <v>1</v>
      </c>
      <c r="F464" s="96">
        <v>1</v>
      </c>
      <c r="G464" s="96">
        <v>13</v>
      </c>
      <c r="H464" s="45">
        <v>4800.4</v>
      </c>
      <c r="I464" s="46"/>
      <c r="J464" s="44"/>
      <c r="K464" s="44"/>
      <c r="L464" s="45"/>
      <c r="M464" s="46"/>
      <c r="N464" s="43"/>
      <c r="O464" s="44"/>
      <c r="P464" s="45"/>
      <c r="Q464" s="46">
        <v>1</v>
      </c>
      <c r="R464" s="44">
        <v>1</v>
      </c>
      <c r="S464" s="44">
        <v>13</v>
      </c>
      <c r="T464" s="45">
        <v>4800.4</v>
      </c>
      <c r="U464" s="46"/>
      <c r="V464" s="47"/>
      <c r="W464" s="47"/>
      <c r="X464" s="4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</row>
    <row r="465" spans="1:143" ht="22.5">
      <c r="A465" s="106" t="s">
        <v>497</v>
      </c>
      <c r="B465" s="126" t="s">
        <v>690</v>
      </c>
      <c r="C465" s="171" t="s">
        <v>117</v>
      </c>
      <c r="D465" s="153" t="s">
        <v>118</v>
      </c>
      <c r="E465" s="43">
        <v>115</v>
      </c>
      <c r="F465" s="96">
        <v>386</v>
      </c>
      <c r="G465" s="96">
        <v>6098</v>
      </c>
      <c r="H465" s="45">
        <v>2253058.4</v>
      </c>
      <c r="I465" s="46">
        <v>58</v>
      </c>
      <c r="J465" s="44">
        <v>123</v>
      </c>
      <c r="K465" s="44">
        <v>1915</v>
      </c>
      <c r="L465" s="45">
        <v>707622</v>
      </c>
      <c r="M465" s="46">
        <v>58</v>
      </c>
      <c r="N465" s="43">
        <v>120</v>
      </c>
      <c r="O465" s="44">
        <v>1944</v>
      </c>
      <c r="P465" s="45">
        <v>718275.2</v>
      </c>
      <c r="Q465" s="46">
        <v>40</v>
      </c>
      <c r="R465" s="44">
        <v>64</v>
      </c>
      <c r="S465" s="44">
        <v>983</v>
      </c>
      <c r="T465" s="45">
        <v>363116.4</v>
      </c>
      <c r="U465" s="46">
        <v>39</v>
      </c>
      <c r="V465" s="47">
        <v>79</v>
      </c>
      <c r="W465" s="47">
        <v>1256</v>
      </c>
      <c r="X465" s="48">
        <v>464044.8</v>
      </c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</row>
    <row r="466" spans="1:143" ht="22.5">
      <c r="A466" s="106" t="s">
        <v>497</v>
      </c>
      <c r="B466" s="126" t="s">
        <v>691</v>
      </c>
      <c r="C466" s="171" t="s">
        <v>117</v>
      </c>
      <c r="D466" s="153" t="s">
        <v>119</v>
      </c>
      <c r="E466" s="43">
        <v>44</v>
      </c>
      <c r="F466" s="96">
        <v>81</v>
      </c>
      <c r="G466" s="96">
        <v>1408</v>
      </c>
      <c r="H466" s="45">
        <v>520466.4</v>
      </c>
      <c r="I466" s="46">
        <v>8</v>
      </c>
      <c r="J466" s="44">
        <v>9</v>
      </c>
      <c r="K466" s="44">
        <v>97</v>
      </c>
      <c r="L466" s="45">
        <v>35787.6</v>
      </c>
      <c r="M466" s="46">
        <v>30</v>
      </c>
      <c r="N466" s="43">
        <v>38</v>
      </c>
      <c r="O466" s="44">
        <v>674</v>
      </c>
      <c r="P466" s="45">
        <v>249159.2</v>
      </c>
      <c r="Q466" s="46">
        <v>19</v>
      </c>
      <c r="R466" s="44">
        <v>29</v>
      </c>
      <c r="S466" s="44">
        <v>577</v>
      </c>
      <c r="T466" s="45">
        <v>213371.6</v>
      </c>
      <c r="U466" s="46">
        <v>3</v>
      </c>
      <c r="V466" s="47">
        <v>5</v>
      </c>
      <c r="W466" s="47">
        <v>60</v>
      </c>
      <c r="X466" s="48">
        <v>22148</v>
      </c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</row>
    <row r="467" spans="1:143" ht="12.75">
      <c r="A467" s="106" t="s">
        <v>497</v>
      </c>
      <c r="B467" s="126" t="s">
        <v>692</v>
      </c>
      <c r="C467" s="171" t="s">
        <v>117</v>
      </c>
      <c r="D467" s="148" t="s">
        <v>677</v>
      </c>
      <c r="E467" s="26">
        <v>124</v>
      </c>
      <c r="F467" s="94">
        <f>SUM(F463:F466)</f>
        <v>469</v>
      </c>
      <c r="G467" s="94">
        <f>SUM(G463:G466)</f>
        <v>7543</v>
      </c>
      <c r="H467" s="94">
        <f>SUM(H463:H466)</f>
        <v>2787204.4</v>
      </c>
      <c r="I467" s="29">
        <v>60</v>
      </c>
      <c r="J467" s="94">
        <f>SUM(J463:J466)</f>
        <v>132</v>
      </c>
      <c r="K467" s="94">
        <f>SUM(K463:K466)</f>
        <v>2012</v>
      </c>
      <c r="L467" s="94">
        <f>SUM(L463:L466)</f>
        <v>743409.6</v>
      </c>
      <c r="M467" s="29">
        <v>76</v>
      </c>
      <c r="N467" s="94">
        <f>SUM(N463:N466)</f>
        <v>159</v>
      </c>
      <c r="O467" s="94">
        <f>SUM(O463:O466)</f>
        <v>2642</v>
      </c>
      <c r="P467" s="94">
        <f>SUM(P463:P466)</f>
        <v>976313.5999999999</v>
      </c>
      <c r="Q467" s="29">
        <v>56</v>
      </c>
      <c r="R467" s="94">
        <f>SUM(R463:R466)</f>
        <v>94</v>
      </c>
      <c r="S467" s="94">
        <f>SUM(S463:S466)</f>
        <v>1573</v>
      </c>
      <c r="T467" s="94">
        <f>SUM(T463:T466)</f>
        <v>581288.4</v>
      </c>
      <c r="U467" s="29">
        <v>39</v>
      </c>
      <c r="V467" s="94">
        <f>SUM(V463:V466)</f>
        <v>84</v>
      </c>
      <c r="W467" s="94">
        <f>SUM(W463:W466)</f>
        <v>1316</v>
      </c>
      <c r="X467" s="94">
        <f>SUM(X463:X466)</f>
        <v>486192.8</v>
      </c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</row>
    <row r="468" spans="1:143" ht="22.5">
      <c r="A468" s="106" t="s">
        <v>497</v>
      </c>
      <c r="B468" s="126" t="s">
        <v>120</v>
      </c>
      <c r="C468" s="171" t="s">
        <v>117</v>
      </c>
      <c r="D468" s="153" t="s">
        <v>118</v>
      </c>
      <c r="E468" s="43">
        <v>6</v>
      </c>
      <c r="F468" s="96">
        <v>7</v>
      </c>
      <c r="G468" s="96">
        <v>90</v>
      </c>
      <c r="H468" s="45">
        <v>33232</v>
      </c>
      <c r="I468" s="46"/>
      <c r="J468" s="44"/>
      <c r="K468" s="44"/>
      <c r="L468" s="45"/>
      <c r="M468" s="46"/>
      <c r="N468" s="43"/>
      <c r="O468" s="44"/>
      <c r="P468" s="45"/>
      <c r="Q468" s="46"/>
      <c r="R468" s="44"/>
      <c r="S468" s="44"/>
      <c r="T468" s="45"/>
      <c r="U468" s="46">
        <v>6</v>
      </c>
      <c r="V468" s="47">
        <v>7</v>
      </c>
      <c r="W468" s="47">
        <v>90</v>
      </c>
      <c r="X468" s="48">
        <v>33232</v>
      </c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</row>
    <row r="469" spans="1:143" ht="12.75">
      <c r="A469" s="106" t="s">
        <v>497</v>
      </c>
      <c r="B469" s="126" t="s">
        <v>597</v>
      </c>
      <c r="C469" s="171" t="s">
        <v>117</v>
      </c>
      <c r="D469" s="148" t="s">
        <v>677</v>
      </c>
      <c r="E469" s="26">
        <v>6</v>
      </c>
      <c r="F469" s="94">
        <v>7</v>
      </c>
      <c r="G469" s="94">
        <v>90</v>
      </c>
      <c r="H469" s="28">
        <v>33232</v>
      </c>
      <c r="I469" s="29"/>
      <c r="J469" s="27"/>
      <c r="K469" s="27"/>
      <c r="L469" s="28"/>
      <c r="M469" s="29"/>
      <c r="N469" s="26"/>
      <c r="O469" s="27"/>
      <c r="P469" s="28"/>
      <c r="Q469" s="29"/>
      <c r="R469" s="27"/>
      <c r="S469" s="27"/>
      <c r="T469" s="28"/>
      <c r="U469" s="29">
        <v>6</v>
      </c>
      <c r="V469" s="27">
        <v>7</v>
      </c>
      <c r="W469" s="27">
        <v>90</v>
      </c>
      <c r="X469" s="30">
        <v>33232</v>
      </c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</row>
    <row r="470" spans="1:143" ht="13.5" thickBot="1">
      <c r="A470" s="216" t="s">
        <v>709</v>
      </c>
      <c r="B470" s="216"/>
      <c r="C470" s="216"/>
      <c r="D470" s="216"/>
      <c r="E470" s="49">
        <v>125</v>
      </c>
      <c r="F470" s="53">
        <f>F469+F467</f>
        <v>476</v>
      </c>
      <c r="G470" s="53">
        <f>G469+G467</f>
        <v>7633</v>
      </c>
      <c r="H470" s="53">
        <f>H469+H467</f>
        <v>2820436.4</v>
      </c>
      <c r="I470" s="52">
        <v>60</v>
      </c>
      <c r="J470" s="53">
        <f>J469+J467</f>
        <v>132</v>
      </c>
      <c r="K470" s="53">
        <f>K469+K467</f>
        <v>2012</v>
      </c>
      <c r="L470" s="53">
        <f>L469+L467</f>
        <v>743409.6</v>
      </c>
      <c r="M470" s="52">
        <v>76</v>
      </c>
      <c r="N470" s="53">
        <f>N469+N467</f>
        <v>159</v>
      </c>
      <c r="O470" s="53">
        <f>O469+O467</f>
        <v>2642</v>
      </c>
      <c r="P470" s="53">
        <f>P469+P467</f>
        <v>976313.5999999999</v>
      </c>
      <c r="Q470" s="52">
        <v>56</v>
      </c>
      <c r="R470" s="53">
        <f>R469+R467</f>
        <v>94</v>
      </c>
      <c r="S470" s="53">
        <f>S469+S467</f>
        <v>1573</v>
      </c>
      <c r="T470" s="53">
        <f>T469+T467</f>
        <v>581288.4</v>
      </c>
      <c r="U470" s="52">
        <v>40</v>
      </c>
      <c r="V470" s="53">
        <f>V469+V467</f>
        <v>91</v>
      </c>
      <c r="W470" s="53">
        <f>W469+W467</f>
        <v>1406</v>
      </c>
      <c r="X470" s="53">
        <f>X469+X467</f>
        <v>519424.8</v>
      </c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</row>
    <row r="471" spans="1:143" ht="22.5">
      <c r="A471" s="97" t="s">
        <v>727</v>
      </c>
      <c r="B471" s="169" t="s">
        <v>61</v>
      </c>
      <c r="C471" s="169" t="s">
        <v>62</v>
      </c>
      <c r="D471" s="169" t="s">
        <v>64</v>
      </c>
      <c r="E471" s="20">
        <v>1</v>
      </c>
      <c r="F471" s="21">
        <v>2</v>
      </c>
      <c r="G471" s="21">
        <v>44</v>
      </c>
      <c r="H471" s="22">
        <v>1112.8</v>
      </c>
      <c r="I471" s="23"/>
      <c r="J471" s="21"/>
      <c r="K471" s="21"/>
      <c r="L471" s="22"/>
      <c r="M471" s="23">
        <v>1</v>
      </c>
      <c r="N471" s="20">
        <v>1</v>
      </c>
      <c r="O471" s="21">
        <v>20</v>
      </c>
      <c r="P471" s="22">
        <v>516</v>
      </c>
      <c r="Q471" s="23">
        <v>1</v>
      </c>
      <c r="R471" s="21">
        <v>1</v>
      </c>
      <c r="S471" s="21">
        <v>24</v>
      </c>
      <c r="T471" s="22">
        <v>596.8</v>
      </c>
      <c r="U471" s="23"/>
      <c r="V471" s="21"/>
      <c r="W471" s="21"/>
      <c r="X471" s="24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</row>
    <row r="472" spans="1:143" ht="12.75">
      <c r="A472" s="92" t="s">
        <v>727</v>
      </c>
      <c r="B472" s="169" t="s">
        <v>61</v>
      </c>
      <c r="C472" s="169" t="s">
        <v>62</v>
      </c>
      <c r="D472" s="135" t="s">
        <v>677</v>
      </c>
      <c r="E472" s="26">
        <v>1</v>
      </c>
      <c r="F472" s="94">
        <v>2</v>
      </c>
      <c r="G472" s="94">
        <v>44</v>
      </c>
      <c r="H472" s="28">
        <v>1112.8</v>
      </c>
      <c r="I472" s="29"/>
      <c r="J472" s="27"/>
      <c r="K472" s="27"/>
      <c r="L472" s="28"/>
      <c r="M472" s="29">
        <v>1</v>
      </c>
      <c r="N472" s="26">
        <v>1</v>
      </c>
      <c r="O472" s="27">
        <v>20</v>
      </c>
      <c r="P472" s="28">
        <v>516</v>
      </c>
      <c r="Q472" s="29">
        <v>1</v>
      </c>
      <c r="R472" s="27">
        <v>1</v>
      </c>
      <c r="S472" s="27">
        <v>24</v>
      </c>
      <c r="T472" s="28">
        <v>596.8</v>
      </c>
      <c r="U472" s="29"/>
      <c r="V472" s="27"/>
      <c r="W472" s="27"/>
      <c r="X472" s="30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</row>
    <row r="473" spans="1:143" ht="12.75">
      <c r="A473" s="92" t="s">
        <v>727</v>
      </c>
      <c r="B473" s="172" t="s">
        <v>500</v>
      </c>
      <c r="C473" s="172" t="s">
        <v>501</v>
      </c>
      <c r="D473" s="172" t="s">
        <v>502</v>
      </c>
      <c r="E473" s="54">
        <v>120</v>
      </c>
      <c r="F473" s="95">
        <v>323</v>
      </c>
      <c r="G473" s="95">
        <v>989</v>
      </c>
      <c r="H473" s="56">
        <v>87698</v>
      </c>
      <c r="I473" s="57">
        <v>63</v>
      </c>
      <c r="J473" s="55">
        <v>86</v>
      </c>
      <c r="K473" s="55">
        <v>242</v>
      </c>
      <c r="L473" s="56">
        <v>21300.6</v>
      </c>
      <c r="M473" s="57">
        <v>54</v>
      </c>
      <c r="N473" s="54">
        <v>71</v>
      </c>
      <c r="O473" s="55">
        <v>213</v>
      </c>
      <c r="P473" s="56">
        <v>18725.4</v>
      </c>
      <c r="Q473" s="57">
        <v>61</v>
      </c>
      <c r="R473" s="55">
        <v>82</v>
      </c>
      <c r="S473" s="55">
        <v>266</v>
      </c>
      <c r="T473" s="56">
        <v>23718</v>
      </c>
      <c r="U473" s="57">
        <v>54</v>
      </c>
      <c r="V473" s="55">
        <v>84</v>
      </c>
      <c r="W473" s="55">
        <v>268</v>
      </c>
      <c r="X473" s="58">
        <v>23954</v>
      </c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</row>
    <row r="474" spans="1:143" ht="12.75">
      <c r="A474" s="92" t="s">
        <v>727</v>
      </c>
      <c r="B474" s="172" t="s">
        <v>500</v>
      </c>
      <c r="C474" s="172" t="s">
        <v>501</v>
      </c>
      <c r="D474" s="172" t="s">
        <v>503</v>
      </c>
      <c r="E474" s="54">
        <v>115</v>
      </c>
      <c r="F474" s="95">
        <v>249</v>
      </c>
      <c r="G474" s="95">
        <v>325</v>
      </c>
      <c r="H474" s="56">
        <v>72105.75</v>
      </c>
      <c r="I474" s="57">
        <v>40</v>
      </c>
      <c r="J474" s="55">
        <v>57</v>
      </c>
      <c r="K474" s="55">
        <v>72</v>
      </c>
      <c r="L474" s="56">
        <v>15860.4</v>
      </c>
      <c r="M474" s="57">
        <v>43</v>
      </c>
      <c r="N474" s="54">
        <v>57</v>
      </c>
      <c r="O474" s="55">
        <v>69</v>
      </c>
      <c r="P474" s="56">
        <v>15387.05</v>
      </c>
      <c r="Q474" s="57">
        <v>60</v>
      </c>
      <c r="R474" s="55">
        <v>82</v>
      </c>
      <c r="S474" s="55">
        <v>112</v>
      </c>
      <c r="T474" s="56">
        <v>24725.2</v>
      </c>
      <c r="U474" s="57">
        <v>43</v>
      </c>
      <c r="V474" s="55">
        <v>53</v>
      </c>
      <c r="W474" s="55">
        <v>72</v>
      </c>
      <c r="X474" s="58">
        <v>16133.1</v>
      </c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</row>
    <row r="475" spans="1:143" ht="12.75">
      <c r="A475" s="92" t="s">
        <v>727</v>
      </c>
      <c r="B475" s="172" t="s">
        <v>500</v>
      </c>
      <c r="C475" s="172" t="s">
        <v>501</v>
      </c>
      <c r="D475" s="172" t="s">
        <v>504</v>
      </c>
      <c r="E475" s="54">
        <v>23</v>
      </c>
      <c r="F475" s="95">
        <v>29</v>
      </c>
      <c r="G475" s="95">
        <v>54</v>
      </c>
      <c r="H475" s="56">
        <v>20426.3</v>
      </c>
      <c r="I475" s="57">
        <v>7</v>
      </c>
      <c r="J475" s="55">
        <v>7</v>
      </c>
      <c r="K475" s="55">
        <v>9</v>
      </c>
      <c r="L475" s="56">
        <v>3373.4</v>
      </c>
      <c r="M475" s="57">
        <v>2</v>
      </c>
      <c r="N475" s="54">
        <v>3</v>
      </c>
      <c r="O475" s="55">
        <v>8</v>
      </c>
      <c r="P475" s="56">
        <v>3065.2</v>
      </c>
      <c r="Q475" s="57">
        <v>10</v>
      </c>
      <c r="R475" s="55">
        <v>11</v>
      </c>
      <c r="S475" s="55">
        <v>27</v>
      </c>
      <c r="T475" s="56">
        <v>10243.6</v>
      </c>
      <c r="U475" s="57">
        <v>5</v>
      </c>
      <c r="V475" s="55">
        <v>8</v>
      </c>
      <c r="W475" s="55">
        <v>10</v>
      </c>
      <c r="X475" s="58">
        <v>3744.1</v>
      </c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</row>
    <row r="476" spans="1:143" ht="12.75">
      <c r="A476" s="92" t="s">
        <v>727</v>
      </c>
      <c r="B476" s="172" t="s">
        <v>500</v>
      </c>
      <c r="C476" s="172" t="s">
        <v>501</v>
      </c>
      <c r="D476" s="135" t="s">
        <v>677</v>
      </c>
      <c r="E476" s="26">
        <v>170</v>
      </c>
      <c r="F476" s="94">
        <f>SUM(F473:F475)</f>
        <v>601</v>
      </c>
      <c r="G476" s="94">
        <f>SUM(G473:G475)</f>
        <v>1368</v>
      </c>
      <c r="H476" s="94">
        <f>SUM(H473:H475)</f>
        <v>180230.05</v>
      </c>
      <c r="I476" s="29">
        <v>94</v>
      </c>
      <c r="J476" s="94">
        <f>SUM(J473:J475)</f>
        <v>150</v>
      </c>
      <c r="K476" s="94">
        <f>SUM(K473:K475)</f>
        <v>323</v>
      </c>
      <c r="L476" s="94">
        <f>SUM(L473:L475)</f>
        <v>40534.4</v>
      </c>
      <c r="M476" s="29">
        <v>89</v>
      </c>
      <c r="N476" s="94">
        <f>SUM(N473:N475)</f>
        <v>131</v>
      </c>
      <c r="O476" s="94">
        <f>SUM(O473:O475)</f>
        <v>290</v>
      </c>
      <c r="P476" s="94">
        <f>SUM(P473:P475)</f>
        <v>37177.649999999994</v>
      </c>
      <c r="Q476" s="29">
        <v>110</v>
      </c>
      <c r="R476" s="94">
        <f>SUM(R473:R475)</f>
        <v>175</v>
      </c>
      <c r="S476" s="94">
        <f>SUM(S473:S475)</f>
        <v>405</v>
      </c>
      <c r="T476" s="94">
        <f>SUM(T473:T475)</f>
        <v>58686.799999999996</v>
      </c>
      <c r="U476" s="29">
        <v>96</v>
      </c>
      <c r="V476" s="94">
        <f>SUM(V473:V475)</f>
        <v>145</v>
      </c>
      <c r="W476" s="94">
        <f>SUM(W473:W475)</f>
        <v>350</v>
      </c>
      <c r="X476" s="94">
        <f>SUM(X473:X475)</f>
        <v>43831.2</v>
      </c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</row>
    <row r="477" spans="1:143" ht="12.75">
      <c r="A477" s="92" t="s">
        <v>727</v>
      </c>
      <c r="B477" s="172" t="s">
        <v>505</v>
      </c>
      <c r="C477" s="172" t="s">
        <v>506</v>
      </c>
      <c r="D477" s="172" t="s">
        <v>507</v>
      </c>
      <c r="E477" s="54">
        <v>1</v>
      </c>
      <c r="F477" s="95">
        <v>1</v>
      </c>
      <c r="G477" s="95">
        <v>4</v>
      </c>
      <c r="H477" s="56">
        <v>1230.8</v>
      </c>
      <c r="I477" s="57"/>
      <c r="J477" s="55"/>
      <c r="K477" s="55"/>
      <c r="L477" s="56"/>
      <c r="M477" s="57">
        <v>1</v>
      </c>
      <c r="N477" s="54">
        <v>1</v>
      </c>
      <c r="O477" s="55">
        <v>4</v>
      </c>
      <c r="P477" s="56">
        <v>1230.8</v>
      </c>
      <c r="Q477" s="57"/>
      <c r="R477" s="55"/>
      <c r="S477" s="55"/>
      <c r="T477" s="56"/>
      <c r="U477" s="57"/>
      <c r="V477" s="55"/>
      <c r="W477" s="55"/>
      <c r="X477" s="5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</row>
    <row r="478" spans="1:143" ht="12.75">
      <c r="A478" s="92" t="s">
        <v>727</v>
      </c>
      <c r="B478" s="172" t="s">
        <v>505</v>
      </c>
      <c r="C478" s="172" t="s">
        <v>506</v>
      </c>
      <c r="D478" s="135" t="s">
        <v>677</v>
      </c>
      <c r="E478" s="26">
        <v>1</v>
      </c>
      <c r="F478" s="94">
        <v>1</v>
      </c>
      <c r="G478" s="94">
        <v>4</v>
      </c>
      <c r="H478" s="28">
        <v>1230.8</v>
      </c>
      <c r="I478" s="29"/>
      <c r="J478" s="27"/>
      <c r="K478" s="27"/>
      <c r="L478" s="28"/>
      <c r="M478" s="29">
        <v>1</v>
      </c>
      <c r="N478" s="26">
        <v>1</v>
      </c>
      <c r="O478" s="27">
        <v>4</v>
      </c>
      <c r="P478" s="28">
        <v>1230.8</v>
      </c>
      <c r="Q478" s="29"/>
      <c r="R478" s="27"/>
      <c r="S478" s="27"/>
      <c r="T478" s="28"/>
      <c r="U478" s="29"/>
      <c r="V478" s="27"/>
      <c r="W478" s="27"/>
      <c r="X478" s="30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</row>
    <row r="479" spans="1:143" ht="12.75">
      <c r="A479" s="92" t="s">
        <v>727</v>
      </c>
      <c r="B479" s="172" t="s">
        <v>201</v>
      </c>
      <c r="C479" s="172" t="s">
        <v>202</v>
      </c>
      <c r="D479" s="172" t="s">
        <v>508</v>
      </c>
      <c r="E479" s="54">
        <v>1</v>
      </c>
      <c r="F479" s="95">
        <v>1</v>
      </c>
      <c r="G479" s="95">
        <v>1</v>
      </c>
      <c r="H479" s="56">
        <v>414</v>
      </c>
      <c r="I479" s="57"/>
      <c r="J479" s="55"/>
      <c r="K479" s="55"/>
      <c r="L479" s="56"/>
      <c r="M479" s="57">
        <v>1</v>
      </c>
      <c r="N479" s="54">
        <v>1</v>
      </c>
      <c r="O479" s="55">
        <v>1</v>
      </c>
      <c r="P479" s="56">
        <v>414</v>
      </c>
      <c r="Q479" s="57"/>
      <c r="R479" s="55"/>
      <c r="S479" s="55"/>
      <c r="T479" s="56"/>
      <c r="U479" s="57"/>
      <c r="V479" s="55"/>
      <c r="W479" s="55"/>
      <c r="X479" s="5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</row>
    <row r="480" spans="1:143" ht="12.75">
      <c r="A480" s="92" t="s">
        <v>727</v>
      </c>
      <c r="B480" s="172" t="s">
        <v>201</v>
      </c>
      <c r="C480" s="172" t="s">
        <v>202</v>
      </c>
      <c r="D480" s="172" t="s">
        <v>509</v>
      </c>
      <c r="E480" s="54">
        <v>2</v>
      </c>
      <c r="F480" s="95">
        <v>2</v>
      </c>
      <c r="G480" s="95">
        <v>18</v>
      </c>
      <c r="H480" s="56">
        <v>2732.3</v>
      </c>
      <c r="I480" s="57">
        <v>1</v>
      </c>
      <c r="J480" s="55">
        <v>1</v>
      </c>
      <c r="K480" s="55">
        <v>10</v>
      </c>
      <c r="L480" s="56">
        <v>1179.9</v>
      </c>
      <c r="M480" s="57">
        <v>1</v>
      </c>
      <c r="N480" s="54">
        <v>1</v>
      </c>
      <c r="O480" s="55">
        <v>8</v>
      </c>
      <c r="P480" s="56">
        <v>1552.4</v>
      </c>
      <c r="Q480" s="57"/>
      <c r="R480" s="55"/>
      <c r="S480" s="55"/>
      <c r="T480" s="56"/>
      <c r="U480" s="57"/>
      <c r="V480" s="55"/>
      <c r="W480" s="55"/>
      <c r="X480" s="5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</row>
    <row r="481" spans="1:143" ht="12.75">
      <c r="A481" s="92" t="s">
        <v>727</v>
      </c>
      <c r="B481" s="172" t="s">
        <v>201</v>
      </c>
      <c r="C481" s="172" t="s">
        <v>202</v>
      </c>
      <c r="D481" s="172" t="s">
        <v>203</v>
      </c>
      <c r="E481" s="54">
        <v>2</v>
      </c>
      <c r="F481" s="95">
        <v>2</v>
      </c>
      <c r="G481" s="95">
        <v>12</v>
      </c>
      <c r="H481" s="56">
        <v>2568.8</v>
      </c>
      <c r="I481" s="57"/>
      <c r="J481" s="55"/>
      <c r="K481" s="55"/>
      <c r="L481" s="56"/>
      <c r="M481" s="57">
        <v>1</v>
      </c>
      <c r="N481" s="54">
        <v>1</v>
      </c>
      <c r="O481" s="55">
        <v>7</v>
      </c>
      <c r="P481" s="56">
        <v>1501.8</v>
      </c>
      <c r="Q481" s="57">
        <v>1</v>
      </c>
      <c r="R481" s="55">
        <v>1</v>
      </c>
      <c r="S481" s="55">
        <v>5</v>
      </c>
      <c r="T481" s="56">
        <v>1067</v>
      </c>
      <c r="U481" s="57"/>
      <c r="V481" s="55"/>
      <c r="W481" s="55"/>
      <c r="X481" s="5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</row>
    <row r="482" spans="1:143" ht="12.75">
      <c r="A482" s="92" t="s">
        <v>727</v>
      </c>
      <c r="B482" s="172" t="s">
        <v>201</v>
      </c>
      <c r="C482" s="172" t="s">
        <v>202</v>
      </c>
      <c r="D482" s="172" t="s">
        <v>204</v>
      </c>
      <c r="E482" s="54">
        <v>13</v>
      </c>
      <c r="F482" s="95">
        <v>22</v>
      </c>
      <c r="G482" s="95">
        <v>168</v>
      </c>
      <c r="H482" s="56">
        <v>26161.6</v>
      </c>
      <c r="I482" s="57">
        <v>5</v>
      </c>
      <c r="J482" s="55">
        <v>5</v>
      </c>
      <c r="K482" s="55">
        <v>41</v>
      </c>
      <c r="L482" s="56">
        <v>5997.4</v>
      </c>
      <c r="M482" s="57">
        <v>8</v>
      </c>
      <c r="N482" s="54">
        <v>8</v>
      </c>
      <c r="O482" s="55">
        <v>42</v>
      </c>
      <c r="P482" s="56">
        <v>7224.8</v>
      </c>
      <c r="Q482" s="57">
        <v>5</v>
      </c>
      <c r="R482" s="55">
        <v>6</v>
      </c>
      <c r="S482" s="55">
        <v>64</v>
      </c>
      <c r="T482" s="56">
        <v>9468.3</v>
      </c>
      <c r="U482" s="57">
        <v>3</v>
      </c>
      <c r="V482" s="55">
        <v>3</v>
      </c>
      <c r="W482" s="55">
        <v>21</v>
      </c>
      <c r="X482" s="58">
        <v>3471.1</v>
      </c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</row>
    <row r="483" spans="1:143" ht="22.5">
      <c r="A483" s="92" t="s">
        <v>727</v>
      </c>
      <c r="B483" s="172" t="s">
        <v>201</v>
      </c>
      <c r="C483" s="172" t="s">
        <v>202</v>
      </c>
      <c r="D483" s="172" t="s">
        <v>205</v>
      </c>
      <c r="E483" s="54">
        <v>3</v>
      </c>
      <c r="F483" s="95">
        <v>5</v>
      </c>
      <c r="G483" s="95">
        <v>8</v>
      </c>
      <c r="H483" s="56">
        <v>5909</v>
      </c>
      <c r="I483" s="57">
        <v>2</v>
      </c>
      <c r="J483" s="55">
        <v>2</v>
      </c>
      <c r="K483" s="55">
        <v>4</v>
      </c>
      <c r="L483" s="56">
        <v>2966</v>
      </c>
      <c r="M483" s="57">
        <v>1</v>
      </c>
      <c r="N483" s="54">
        <v>1</v>
      </c>
      <c r="O483" s="55">
        <v>1</v>
      </c>
      <c r="P483" s="56">
        <v>731.5</v>
      </c>
      <c r="Q483" s="57">
        <v>1</v>
      </c>
      <c r="R483" s="55">
        <v>1</v>
      </c>
      <c r="S483" s="55">
        <v>1</v>
      </c>
      <c r="T483" s="56">
        <v>730.5</v>
      </c>
      <c r="U483" s="57">
        <v>1</v>
      </c>
      <c r="V483" s="55">
        <v>1</v>
      </c>
      <c r="W483" s="55">
        <v>2</v>
      </c>
      <c r="X483" s="58">
        <v>1481</v>
      </c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</row>
    <row r="484" spans="1:143" ht="22.5">
      <c r="A484" s="92" t="s">
        <v>727</v>
      </c>
      <c r="B484" s="172" t="s">
        <v>201</v>
      </c>
      <c r="C484" s="172" t="s">
        <v>202</v>
      </c>
      <c r="D484" s="172" t="s">
        <v>206</v>
      </c>
      <c r="E484" s="54">
        <v>22</v>
      </c>
      <c r="F484" s="95">
        <v>40</v>
      </c>
      <c r="G484" s="95">
        <v>220</v>
      </c>
      <c r="H484" s="56">
        <v>50143.6</v>
      </c>
      <c r="I484" s="57">
        <v>5</v>
      </c>
      <c r="J484" s="55">
        <v>6</v>
      </c>
      <c r="K484" s="55">
        <v>25</v>
      </c>
      <c r="L484" s="56">
        <v>7046.4</v>
      </c>
      <c r="M484" s="57">
        <v>8</v>
      </c>
      <c r="N484" s="54">
        <v>8</v>
      </c>
      <c r="O484" s="55">
        <v>34</v>
      </c>
      <c r="P484" s="56">
        <v>7280.4</v>
      </c>
      <c r="Q484" s="57">
        <v>6</v>
      </c>
      <c r="R484" s="55">
        <v>7</v>
      </c>
      <c r="S484" s="55">
        <v>43</v>
      </c>
      <c r="T484" s="56">
        <v>10257.8</v>
      </c>
      <c r="U484" s="57">
        <v>12</v>
      </c>
      <c r="V484" s="55">
        <v>19</v>
      </c>
      <c r="W484" s="55">
        <v>118</v>
      </c>
      <c r="X484" s="58">
        <v>25559</v>
      </c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</row>
    <row r="485" spans="1:143" ht="22.5">
      <c r="A485" s="92" t="s">
        <v>727</v>
      </c>
      <c r="B485" s="172" t="s">
        <v>201</v>
      </c>
      <c r="C485" s="172" t="s">
        <v>202</v>
      </c>
      <c r="D485" s="172" t="s">
        <v>207</v>
      </c>
      <c r="E485" s="54">
        <v>10</v>
      </c>
      <c r="F485" s="95">
        <v>12</v>
      </c>
      <c r="G485" s="95">
        <v>39</v>
      </c>
      <c r="H485" s="56">
        <v>12564.95</v>
      </c>
      <c r="I485" s="57"/>
      <c r="J485" s="55"/>
      <c r="K485" s="55"/>
      <c r="L485" s="56"/>
      <c r="M485" s="57">
        <v>6</v>
      </c>
      <c r="N485" s="54">
        <v>6</v>
      </c>
      <c r="O485" s="55">
        <v>13</v>
      </c>
      <c r="P485" s="56">
        <v>4037.6</v>
      </c>
      <c r="Q485" s="57">
        <v>2</v>
      </c>
      <c r="R485" s="55">
        <v>2</v>
      </c>
      <c r="S485" s="55">
        <v>11</v>
      </c>
      <c r="T485" s="56">
        <v>3454.2</v>
      </c>
      <c r="U485" s="57">
        <v>4</v>
      </c>
      <c r="V485" s="55">
        <v>4</v>
      </c>
      <c r="W485" s="55">
        <v>15</v>
      </c>
      <c r="X485" s="58">
        <v>5073.15</v>
      </c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</row>
    <row r="486" spans="1:143" ht="12.75">
      <c r="A486" s="92" t="s">
        <v>727</v>
      </c>
      <c r="B486" s="172" t="s">
        <v>201</v>
      </c>
      <c r="C486" s="172" t="s">
        <v>202</v>
      </c>
      <c r="D486" s="135" t="s">
        <v>677</v>
      </c>
      <c r="E486" s="26">
        <v>35</v>
      </c>
      <c r="F486" s="94">
        <f>SUM(F479:F485)</f>
        <v>84</v>
      </c>
      <c r="G486" s="94">
        <f>SUM(G479:G485)</f>
        <v>466</v>
      </c>
      <c r="H486" s="94">
        <f>SUM(H479:H485)</f>
        <v>100494.24999999999</v>
      </c>
      <c r="I486" s="29">
        <v>9</v>
      </c>
      <c r="J486" s="94">
        <f>SUM(J479:J485)</f>
        <v>14</v>
      </c>
      <c r="K486" s="94">
        <f>SUM(K479:K485)</f>
        <v>80</v>
      </c>
      <c r="L486" s="94">
        <f>SUM(L479:L485)</f>
        <v>17189.699999999997</v>
      </c>
      <c r="M486" s="29">
        <v>19</v>
      </c>
      <c r="N486" s="94">
        <f>SUM(N479:N485)</f>
        <v>26</v>
      </c>
      <c r="O486" s="94">
        <f>SUM(O479:O485)</f>
        <v>106</v>
      </c>
      <c r="P486" s="94">
        <f>SUM(P479:P485)</f>
        <v>22742.5</v>
      </c>
      <c r="Q486" s="29">
        <v>14</v>
      </c>
      <c r="R486" s="94">
        <f>SUM(R479:R485)</f>
        <v>17</v>
      </c>
      <c r="S486" s="94">
        <f>SUM(S479:S485)</f>
        <v>124</v>
      </c>
      <c r="T486" s="94">
        <f>SUM(T479:T485)</f>
        <v>24977.8</v>
      </c>
      <c r="U486" s="29">
        <v>19</v>
      </c>
      <c r="V486" s="94">
        <f>SUM(V479:V485)</f>
        <v>27</v>
      </c>
      <c r="W486" s="94">
        <f>SUM(W479:W485)</f>
        <v>156</v>
      </c>
      <c r="X486" s="94">
        <f>SUM(X479:X485)</f>
        <v>35584.25</v>
      </c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</row>
    <row r="487" spans="1:143" ht="22.5">
      <c r="A487" s="92" t="s">
        <v>727</v>
      </c>
      <c r="B487" s="172" t="s">
        <v>208</v>
      </c>
      <c r="C487" s="172" t="s">
        <v>209</v>
      </c>
      <c r="D487" s="172" t="s">
        <v>210</v>
      </c>
      <c r="E487" s="54">
        <v>220</v>
      </c>
      <c r="F487" s="95">
        <v>1056</v>
      </c>
      <c r="G487" s="95">
        <v>2476</v>
      </c>
      <c r="H487" s="56">
        <v>2087869.6</v>
      </c>
      <c r="I487" s="57">
        <v>129</v>
      </c>
      <c r="J487" s="55">
        <v>235</v>
      </c>
      <c r="K487" s="55">
        <v>541</v>
      </c>
      <c r="L487" s="56">
        <v>466091.8</v>
      </c>
      <c r="M487" s="57">
        <v>136</v>
      </c>
      <c r="N487" s="54">
        <v>245</v>
      </c>
      <c r="O487" s="55">
        <v>560</v>
      </c>
      <c r="P487" s="56">
        <v>471174.9</v>
      </c>
      <c r="Q487" s="57">
        <v>137</v>
      </c>
      <c r="R487" s="55">
        <v>246</v>
      </c>
      <c r="S487" s="55">
        <v>591</v>
      </c>
      <c r="T487" s="56">
        <v>493969.2</v>
      </c>
      <c r="U487" s="57">
        <v>154</v>
      </c>
      <c r="V487" s="55">
        <v>330</v>
      </c>
      <c r="W487" s="55">
        <v>784</v>
      </c>
      <c r="X487" s="58">
        <v>656633.7</v>
      </c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</row>
    <row r="488" spans="1:143" ht="22.5">
      <c r="A488" s="92" t="s">
        <v>727</v>
      </c>
      <c r="B488" s="172" t="s">
        <v>208</v>
      </c>
      <c r="C488" s="172" t="s">
        <v>209</v>
      </c>
      <c r="D488" s="172" t="s">
        <v>211</v>
      </c>
      <c r="E488" s="54">
        <v>233</v>
      </c>
      <c r="F488" s="95">
        <v>1205</v>
      </c>
      <c r="G488" s="95">
        <v>2855</v>
      </c>
      <c r="H488" s="56">
        <v>4545237.1</v>
      </c>
      <c r="I488" s="57">
        <v>148</v>
      </c>
      <c r="J488" s="55">
        <v>260</v>
      </c>
      <c r="K488" s="55">
        <v>588</v>
      </c>
      <c r="L488" s="56">
        <v>936186.5</v>
      </c>
      <c r="M488" s="57">
        <v>153</v>
      </c>
      <c r="N488" s="54">
        <v>270</v>
      </c>
      <c r="O488" s="55">
        <v>621</v>
      </c>
      <c r="P488" s="56">
        <v>984004.6</v>
      </c>
      <c r="Q488" s="57">
        <v>160</v>
      </c>
      <c r="R488" s="55">
        <v>286</v>
      </c>
      <c r="S488" s="55">
        <v>714</v>
      </c>
      <c r="T488" s="56">
        <v>1140401.6</v>
      </c>
      <c r="U488" s="57">
        <v>177</v>
      </c>
      <c r="V488" s="55">
        <v>389</v>
      </c>
      <c r="W488" s="55">
        <v>932</v>
      </c>
      <c r="X488" s="58">
        <v>1484644.4</v>
      </c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</row>
    <row r="489" spans="1:143" ht="22.5">
      <c r="A489" s="92" t="s">
        <v>727</v>
      </c>
      <c r="B489" s="172" t="s">
        <v>208</v>
      </c>
      <c r="C489" s="172" t="s">
        <v>209</v>
      </c>
      <c r="D489" s="172" t="s">
        <v>510</v>
      </c>
      <c r="E489" s="54">
        <v>1</v>
      </c>
      <c r="F489" s="95">
        <v>1</v>
      </c>
      <c r="G489" s="95">
        <v>4</v>
      </c>
      <c r="H489" s="56">
        <v>18042</v>
      </c>
      <c r="I489" s="57"/>
      <c r="J489" s="55"/>
      <c r="K489" s="55"/>
      <c r="L489" s="56"/>
      <c r="M489" s="57">
        <v>1</v>
      </c>
      <c r="N489" s="54">
        <v>1</v>
      </c>
      <c r="O489" s="55">
        <v>4</v>
      </c>
      <c r="P489" s="56">
        <v>18042</v>
      </c>
      <c r="Q489" s="57"/>
      <c r="R489" s="55"/>
      <c r="S489" s="55"/>
      <c r="T489" s="56"/>
      <c r="U489" s="57"/>
      <c r="V489" s="55"/>
      <c r="W489" s="55"/>
      <c r="X489" s="5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</row>
    <row r="490" spans="1:143" ht="22.5">
      <c r="A490" s="92" t="s">
        <v>727</v>
      </c>
      <c r="B490" s="172" t="s">
        <v>208</v>
      </c>
      <c r="C490" s="172" t="s">
        <v>209</v>
      </c>
      <c r="D490" s="172" t="s">
        <v>212</v>
      </c>
      <c r="E490" s="54">
        <v>149</v>
      </c>
      <c r="F490" s="95">
        <v>576</v>
      </c>
      <c r="G490" s="95">
        <v>1311</v>
      </c>
      <c r="H490" s="56">
        <v>4072749.75</v>
      </c>
      <c r="I490" s="57">
        <v>82</v>
      </c>
      <c r="J490" s="55">
        <v>137</v>
      </c>
      <c r="K490" s="55">
        <v>300</v>
      </c>
      <c r="L490" s="56">
        <v>919436.5</v>
      </c>
      <c r="M490" s="57">
        <v>78</v>
      </c>
      <c r="N490" s="54">
        <v>125</v>
      </c>
      <c r="O490" s="55">
        <v>278</v>
      </c>
      <c r="P490" s="56">
        <v>868358.4</v>
      </c>
      <c r="Q490" s="57">
        <v>86</v>
      </c>
      <c r="R490" s="55">
        <v>138</v>
      </c>
      <c r="S490" s="55">
        <v>327</v>
      </c>
      <c r="T490" s="56">
        <v>1020083.85</v>
      </c>
      <c r="U490" s="57">
        <v>89</v>
      </c>
      <c r="V490" s="55">
        <v>176</v>
      </c>
      <c r="W490" s="55">
        <v>405</v>
      </c>
      <c r="X490" s="58">
        <v>1264871</v>
      </c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</row>
    <row r="491" spans="1:143" ht="12.75">
      <c r="A491" s="92" t="s">
        <v>727</v>
      </c>
      <c r="B491" s="172" t="s">
        <v>208</v>
      </c>
      <c r="C491" s="172" t="s">
        <v>209</v>
      </c>
      <c r="D491" s="135" t="s">
        <v>677</v>
      </c>
      <c r="E491" s="26">
        <v>271</v>
      </c>
      <c r="F491" s="30">
        <f>SUM(F487:F490)</f>
        <v>2838</v>
      </c>
      <c r="G491" s="30">
        <f>SUM(G487:G490)</f>
        <v>6646</v>
      </c>
      <c r="H491" s="30">
        <f>SUM(H487:H490)</f>
        <v>10723898.45</v>
      </c>
      <c r="I491" s="29">
        <v>199</v>
      </c>
      <c r="J491" s="30">
        <f>SUM(J487:J490)</f>
        <v>632</v>
      </c>
      <c r="K491" s="30">
        <f>SUM(K487:K490)</f>
        <v>1429</v>
      </c>
      <c r="L491" s="30">
        <f>SUM(L487:L490)</f>
        <v>2321714.8</v>
      </c>
      <c r="M491" s="29">
        <v>204</v>
      </c>
      <c r="N491" s="30">
        <f>SUM(N487:N490)</f>
        <v>641</v>
      </c>
      <c r="O491" s="30">
        <f>SUM(O487:O490)</f>
        <v>1463</v>
      </c>
      <c r="P491" s="30">
        <f>SUM(P487:P490)</f>
        <v>2341579.9</v>
      </c>
      <c r="Q491" s="29">
        <v>209</v>
      </c>
      <c r="R491" s="30">
        <f>SUM(R487:R490)</f>
        <v>670</v>
      </c>
      <c r="S491" s="30">
        <f>SUM(S487:S490)</f>
        <v>1632</v>
      </c>
      <c r="T491" s="30">
        <f>SUM(T487:T490)</f>
        <v>2654454.65</v>
      </c>
      <c r="U491" s="29">
        <v>231</v>
      </c>
      <c r="V491" s="30">
        <f>SUM(V487:V490)</f>
        <v>895</v>
      </c>
      <c r="W491" s="30">
        <f>SUM(W487:W490)</f>
        <v>2121</v>
      </c>
      <c r="X491" s="30">
        <f>SUM(X487:X490)</f>
        <v>3406149.0999999996</v>
      </c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</row>
    <row r="492" spans="1:143" ht="12.75">
      <c r="A492" s="92" t="s">
        <v>727</v>
      </c>
      <c r="B492" s="172" t="s">
        <v>511</v>
      </c>
      <c r="C492" s="172" t="s">
        <v>739</v>
      </c>
      <c r="D492" s="172" t="s">
        <v>512</v>
      </c>
      <c r="E492" s="54">
        <v>4</v>
      </c>
      <c r="F492" s="95">
        <v>5</v>
      </c>
      <c r="G492" s="95">
        <v>27</v>
      </c>
      <c r="H492" s="56">
        <v>59065.45</v>
      </c>
      <c r="I492" s="57">
        <v>1</v>
      </c>
      <c r="J492" s="55">
        <v>2</v>
      </c>
      <c r="K492" s="55">
        <v>10</v>
      </c>
      <c r="L492" s="56">
        <v>21873</v>
      </c>
      <c r="M492" s="57"/>
      <c r="N492" s="54"/>
      <c r="O492" s="55"/>
      <c r="P492" s="56"/>
      <c r="Q492" s="57">
        <v>2</v>
      </c>
      <c r="R492" s="55">
        <v>2</v>
      </c>
      <c r="S492" s="55">
        <v>12</v>
      </c>
      <c r="T492" s="56">
        <v>26255.95</v>
      </c>
      <c r="U492" s="57">
        <v>1</v>
      </c>
      <c r="V492" s="55">
        <v>1</v>
      </c>
      <c r="W492" s="55">
        <v>5</v>
      </c>
      <c r="X492" s="58">
        <v>10936.5</v>
      </c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</row>
    <row r="493" spans="1:143" ht="12.75">
      <c r="A493" s="92" t="s">
        <v>727</v>
      </c>
      <c r="B493" s="172" t="s">
        <v>511</v>
      </c>
      <c r="C493" s="172" t="s">
        <v>739</v>
      </c>
      <c r="D493" s="172" t="s">
        <v>513</v>
      </c>
      <c r="E493" s="54">
        <v>36</v>
      </c>
      <c r="F493" s="95">
        <v>116</v>
      </c>
      <c r="G493" s="95">
        <v>197</v>
      </c>
      <c r="H493" s="56">
        <v>427566.05</v>
      </c>
      <c r="I493" s="57">
        <v>12</v>
      </c>
      <c r="J493" s="55">
        <v>19</v>
      </c>
      <c r="K493" s="55">
        <v>30</v>
      </c>
      <c r="L493" s="56">
        <v>65359</v>
      </c>
      <c r="M493" s="57">
        <v>14</v>
      </c>
      <c r="N493" s="54">
        <v>21</v>
      </c>
      <c r="O493" s="55">
        <v>34</v>
      </c>
      <c r="P493" s="56">
        <v>74084.2</v>
      </c>
      <c r="Q493" s="57">
        <v>18</v>
      </c>
      <c r="R493" s="55">
        <v>31</v>
      </c>
      <c r="S493" s="55">
        <v>51</v>
      </c>
      <c r="T493" s="56">
        <v>111136.5</v>
      </c>
      <c r="U493" s="57">
        <v>24</v>
      </c>
      <c r="V493" s="55">
        <v>45</v>
      </c>
      <c r="W493" s="55">
        <v>82</v>
      </c>
      <c r="X493" s="58">
        <v>176986.35</v>
      </c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</row>
    <row r="494" spans="1:143" ht="12.75">
      <c r="A494" s="92" t="s">
        <v>727</v>
      </c>
      <c r="B494" s="172" t="s">
        <v>511</v>
      </c>
      <c r="C494" s="172" t="s">
        <v>739</v>
      </c>
      <c r="D494" s="172" t="s">
        <v>514</v>
      </c>
      <c r="E494" s="54">
        <v>173</v>
      </c>
      <c r="F494" s="95">
        <v>914</v>
      </c>
      <c r="G494" s="95">
        <v>4259</v>
      </c>
      <c r="H494" s="56">
        <v>9313534.8</v>
      </c>
      <c r="I494" s="57">
        <v>115</v>
      </c>
      <c r="J494" s="55">
        <v>205</v>
      </c>
      <c r="K494" s="55">
        <v>947</v>
      </c>
      <c r="L494" s="56">
        <v>2071060.95</v>
      </c>
      <c r="M494" s="57">
        <v>123</v>
      </c>
      <c r="N494" s="54">
        <v>218</v>
      </c>
      <c r="O494" s="55">
        <v>1024</v>
      </c>
      <c r="P494" s="56">
        <v>2239442.5</v>
      </c>
      <c r="Q494" s="57">
        <v>135</v>
      </c>
      <c r="R494" s="55">
        <v>228</v>
      </c>
      <c r="S494" s="55">
        <v>1085</v>
      </c>
      <c r="T494" s="56">
        <v>2372638.4</v>
      </c>
      <c r="U494" s="57">
        <v>134</v>
      </c>
      <c r="V494" s="55">
        <v>263</v>
      </c>
      <c r="W494" s="55">
        <v>1203</v>
      </c>
      <c r="X494" s="58">
        <v>2630392.95</v>
      </c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</row>
    <row r="495" spans="1:143" ht="12.75">
      <c r="A495" s="92" t="s">
        <v>727</v>
      </c>
      <c r="B495" s="172" t="s">
        <v>511</v>
      </c>
      <c r="C495" s="172" t="s">
        <v>739</v>
      </c>
      <c r="D495" s="135" t="s">
        <v>677</v>
      </c>
      <c r="E495" s="26">
        <v>176</v>
      </c>
      <c r="F495" s="94">
        <f>SUM(F492:F494)</f>
        <v>1035</v>
      </c>
      <c r="G495" s="94">
        <f>SUM(G492:G494)</f>
        <v>4483</v>
      </c>
      <c r="H495" s="94">
        <f>SUM(H492:H494)</f>
        <v>9800166.3</v>
      </c>
      <c r="I495" s="29">
        <v>120</v>
      </c>
      <c r="J495" s="94">
        <f>SUM(J492:J494)</f>
        <v>226</v>
      </c>
      <c r="K495" s="94">
        <f>SUM(K492:K494)</f>
        <v>987</v>
      </c>
      <c r="L495" s="94">
        <f>SUM(L492:L494)</f>
        <v>2158292.95</v>
      </c>
      <c r="M495" s="29">
        <v>129</v>
      </c>
      <c r="N495" s="94">
        <f>SUM(N492:N494)</f>
        <v>239</v>
      </c>
      <c r="O495" s="94">
        <f>SUM(O492:O494)</f>
        <v>1058</v>
      </c>
      <c r="P495" s="94">
        <f>SUM(P492:P494)</f>
        <v>2313526.7</v>
      </c>
      <c r="Q495" s="29">
        <v>141</v>
      </c>
      <c r="R495" s="94">
        <f>SUM(R492:R494)</f>
        <v>261</v>
      </c>
      <c r="S495" s="94">
        <f>SUM(S492:S494)</f>
        <v>1148</v>
      </c>
      <c r="T495" s="94">
        <f>SUM(T492:T494)</f>
        <v>2510030.85</v>
      </c>
      <c r="U495" s="29">
        <v>141</v>
      </c>
      <c r="V495" s="94">
        <f>SUM(V492:V494)</f>
        <v>309</v>
      </c>
      <c r="W495" s="94">
        <f>SUM(W492:W494)</f>
        <v>1290</v>
      </c>
      <c r="X495" s="94">
        <f>SUM(X492:X494)</f>
        <v>2818315.8000000003</v>
      </c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</row>
    <row r="496" spans="1:143" ht="12.75">
      <c r="A496" s="92" t="s">
        <v>727</v>
      </c>
      <c r="B496" s="172" t="s">
        <v>515</v>
      </c>
      <c r="C496" s="172" t="s">
        <v>516</v>
      </c>
      <c r="D496" s="172" t="s">
        <v>517</v>
      </c>
      <c r="E496" s="54">
        <v>1</v>
      </c>
      <c r="F496" s="95">
        <v>3</v>
      </c>
      <c r="G496" s="95">
        <v>3</v>
      </c>
      <c r="H496" s="56">
        <v>2454.9</v>
      </c>
      <c r="I496" s="57">
        <v>1</v>
      </c>
      <c r="J496" s="55">
        <v>3</v>
      </c>
      <c r="K496" s="55">
        <v>3</v>
      </c>
      <c r="L496" s="56">
        <v>2454.9</v>
      </c>
      <c r="M496" s="57"/>
      <c r="N496" s="54"/>
      <c r="O496" s="55"/>
      <c r="P496" s="56"/>
      <c r="Q496" s="57"/>
      <c r="R496" s="55"/>
      <c r="S496" s="55"/>
      <c r="T496" s="56"/>
      <c r="U496" s="57"/>
      <c r="V496" s="55"/>
      <c r="W496" s="55"/>
      <c r="X496" s="5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</row>
    <row r="497" spans="1:143" ht="12.75">
      <c r="A497" s="92" t="s">
        <v>727</v>
      </c>
      <c r="B497" s="172" t="s">
        <v>515</v>
      </c>
      <c r="C497" s="172" t="s">
        <v>516</v>
      </c>
      <c r="D497" s="172" t="s">
        <v>518</v>
      </c>
      <c r="E497" s="54">
        <v>78</v>
      </c>
      <c r="F497" s="95">
        <v>302</v>
      </c>
      <c r="G497" s="95">
        <v>364</v>
      </c>
      <c r="H497" s="56">
        <v>269215.9</v>
      </c>
      <c r="I497" s="57">
        <v>62</v>
      </c>
      <c r="J497" s="55">
        <v>130</v>
      </c>
      <c r="K497" s="55">
        <v>169</v>
      </c>
      <c r="L497" s="56">
        <v>138883.25</v>
      </c>
      <c r="M497" s="57">
        <v>34</v>
      </c>
      <c r="N497" s="54">
        <v>58</v>
      </c>
      <c r="O497" s="55">
        <v>63</v>
      </c>
      <c r="P497" s="56">
        <v>45411.15</v>
      </c>
      <c r="Q497" s="57">
        <v>35</v>
      </c>
      <c r="R497" s="55">
        <v>47</v>
      </c>
      <c r="S497" s="55">
        <v>54</v>
      </c>
      <c r="T497" s="56">
        <v>34696.45</v>
      </c>
      <c r="U497" s="57">
        <v>43</v>
      </c>
      <c r="V497" s="55">
        <v>67</v>
      </c>
      <c r="W497" s="55">
        <v>78</v>
      </c>
      <c r="X497" s="58">
        <v>50225.05</v>
      </c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</row>
    <row r="498" spans="1:143" ht="12.75">
      <c r="A498" s="92" t="s">
        <v>727</v>
      </c>
      <c r="B498" s="172" t="s">
        <v>515</v>
      </c>
      <c r="C498" s="172" t="s">
        <v>516</v>
      </c>
      <c r="D498" s="172" t="s">
        <v>519</v>
      </c>
      <c r="E498" s="54">
        <v>2</v>
      </c>
      <c r="F498" s="95">
        <v>2</v>
      </c>
      <c r="G498" s="95">
        <v>2</v>
      </c>
      <c r="H498" s="56">
        <v>772.3</v>
      </c>
      <c r="I498" s="57"/>
      <c r="J498" s="55"/>
      <c r="K498" s="55"/>
      <c r="L498" s="56"/>
      <c r="M498" s="57">
        <v>1</v>
      </c>
      <c r="N498" s="54">
        <v>1</v>
      </c>
      <c r="O498" s="55">
        <v>1</v>
      </c>
      <c r="P498" s="56">
        <v>462.1</v>
      </c>
      <c r="Q498" s="57"/>
      <c r="R498" s="55"/>
      <c r="S498" s="55"/>
      <c r="T498" s="56"/>
      <c r="U498" s="57">
        <v>1</v>
      </c>
      <c r="V498" s="55">
        <v>1</v>
      </c>
      <c r="W498" s="55">
        <v>1</v>
      </c>
      <c r="X498" s="58">
        <v>310.2</v>
      </c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</row>
    <row r="499" spans="1:143" ht="12.75">
      <c r="A499" s="92" t="s">
        <v>727</v>
      </c>
      <c r="B499" s="172" t="s">
        <v>515</v>
      </c>
      <c r="C499" s="172" t="s">
        <v>516</v>
      </c>
      <c r="D499" s="135" t="s">
        <v>677</v>
      </c>
      <c r="E499" s="26">
        <v>79</v>
      </c>
      <c r="F499" s="94">
        <f>SUM(F496:F498)</f>
        <v>307</v>
      </c>
      <c r="G499" s="94">
        <f>SUM(G496:G498)</f>
        <v>369</v>
      </c>
      <c r="H499" s="94">
        <f>SUM(H496:H498)</f>
        <v>272443.10000000003</v>
      </c>
      <c r="I499" s="29">
        <v>63</v>
      </c>
      <c r="J499" s="94">
        <f>SUM(J496:J498)</f>
        <v>133</v>
      </c>
      <c r="K499" s="94">
        <f>SUM(K496:K498)</f>
        <v>172</v>
      </c>
      <c r="L499" s="94">
        <f>SUM(L496:L498)</f>
        <v>141338.15</v>
      </c>
      <c r="M499" s="29">
        <v>34</v>
      </c>
      <c r="N499" s="94">
        <f>SUM(N496:N498)</f>
        <v>59</v>
      </c>
      <c r="O499" s="94">
        <f>SUM(O496:O498)</f>
        <v>64</v>
      </c>
      <c r="P499" s="94">
        <f>SUM(P496:P498)</f>
        <v>45873.25</v>
      </c>
      <c r="Q499" s="29">
        <v>35</v>
      </c>
      <c r="R499" s="94">
        <f>SUM(R496:R498)</f>
        <v>47</v>
      </c>
      <c r="S499" s="94">
        <f>SUM(S496:S498)</f>
        <v>54</v>
      </c>
      <c r="T499" s="94">
        <f>SUM(T496:T498)</f>
        <v>34696.45</v>
      </c>
      <c r="U499" s="29">
        <v>44</v>
      </c>
      <c r="V499" s="94">
        <f>SUM(V496:V498)</f>
        <v>68</v>
      </c>
      <c r="W499" s="94">
        <f>SUM(W496:W498)</f>
        <v>79</v>
      </c>
      <c r="X499" s="94">
        <f>SUM(X496:X498)</f>
        <v>50535.25</v>
      </c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</row>
    <row r="500" spans="1:143" ht="13.5" thickBot="1">
      <c r="A500" s="218" t="s">
        <v>710</v>
      </c>
      <c r="B500" s="218"/>
      <c r="C500" s="218"/>
      <c r="D500" s="218"/>
      <c r="E500" s="31">
        <v>305</v>
      </c>
      <c r="F500" s="35">
        <f>F499+F495+F491+F486+F478+F476+F472</f>
        <v>4868</v>
      </c>
      <c r="G500" s="35">
        <f>G499+G495+G491+G486+G478+G476+G472</f>
        <v>13380</v>
      </c>
      <c r="H500" s="35">
        <f>H499+H495+H491+H486+H478+H476+H472</f>
        <v>21079575.750000004</v>
      </c>
      <c r="I500" s="34">
        <v>236</v>
      </c>
      <c r="J500" s="35">
        <f>J499+J495+J491+J486+J478+J476+J472</f>
        <v>1155</v>
      </c>
      <c r="K500" s="35">
        <f>K499+K495+K491+K486+K478+K476+K472</f>
        <v>2991</v>
      </c>
      <c r="L500" s="35">
        <f>L499+L495+L491+L486+L478+L476+L472</f>
        <v>4679070.000000001</v>
      </c>
      <c r="M500" s="34">
        <v>242</v>
      </c>
      <c r="N500" s="35">
        <f>N499+N495+N491+N486+N478+N476+N472</f>
        <v>1098</v>
      </c>
      <c r="O500" s="35">
        <f>O499+O495+O491+O486+O478+O476+O472</f>
        <v>3005</v>
      </c>
      <c r="P500" s="35">
        <f>P499+P495+P491+P486+P478+P476+P472</f>
        <v>4762646.8</v>
      </c>
      <c r="Q500" s="34">
        <v>252</v>
      </c>
      <c r="R500" s="35">
        <f>R499+R495+R491+R486+R478+R476+R472</f>
        <v>1171</v>
      </c>
      <c r="S500" s="35">
        <f>S499+S495+S491+S486+S478+S476+S472</f>
        <v>3387</v>
      </c>
      <c r="T500" s="35">
        <f>T499+T495+T491+T486+T478+T476+T472</f>
        <v>5283443.35</v>
      </c>
      <c r="U500" s="34">
        <v>262</v>
      </c>
      <c r="V500" s="35">
        <f>V499+V495+V491+V486+V478+V476+V472</f>
        <v>1444</v>
      </c>
      <c r="W500" s="35">
        <f>W499+W495+W491+W486+W478+W476+W472</f>
        <v>3996</v>
      </c>
      <c r="X500" s="35">
        <f>X499+X495+X491+X486+X478+X476+X472</f>
        <v>6354415.600000001</v>
      </c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</row>
    <row r="501" spans="1:143" ht="22.5">
      <c r="A501" s="141" t="s">
        <v>693</v>
      </c>
      <c r="B501" s="178" t="s">
        <v>520</v>
      </c>
      <c r="C501" s="178" t="s">
        <v>521</v>
      </c>
      <c r="D501" s="181" t="s">
        <v>522</v>
      </c>
      <c r="E501" s="99">
        <v>2010</v>
      </c>
      <c r="F501" s="100">
        <v>7637</v>
      </c>
      <c r="G501" s="100">
        <v>10926</v>
      </c>
      <c r="H501" s="101">
        <v>702552</v>
      </c>
      <c r="I501" s="102">
        <v>1193</v>
      </c>
      <c r="J501" s="100">
        <v>1764</v>
      </c>
      <c r="K501" s="100">
        <v>2491</v>
      </c>
      <c r="L501" s="101">
        <v>160636.85</v>
      </c>
      <c r="M501" s="103">
        <v>1229</v>
      </c>
      <c r="N501" s="99">
        <v>1816</v>
      </c>
      <c r="O501" s="100">
        <v>2577</v>
      </c>
      <c r="P501" s="101">
        <v>165537.05</v>
      </c>
      <c r="Q501" s="102">
        <v>1195</v>
      </c>
      <c r="R501" s="100">
        <v>1774</v>
      </c>
      <c r="S501" s="100">
        <v>2545</v>
      </c>
      <c r="T501" s="101">
        <v>163288.35</v>
      </c>
      <c r="U501" s="102">
        <v>1351</v>
      </c>
      <c r="V501" s="104">
        <v>2284</v>
      </c>
      <c r="W501" s="104">
        <v>3313</v>
      </c>
      <c r="X501" s="105">
        <v>213089.75</v>
      </c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</row>
    <row r="502" spans="1:143" ht="22.5">
      <c r="A502" s="125" t="s">
        <v>693</v>
      </c>
      <c r="B502" s="179" t="s">
        <v>520</v>
      </c>
      <c r="C502" s="179" t="s">
        <v>521</v>
      </c>
      <c r="D502" s="126" t="s">
        <v>523</v>
      </c>
      <c r="E502" s="107">
        <v>93</v>
      </c>
      <c r="F502" s="108">
        <v>261</v>
      </c>
      <c r="G502" s="108">
        <v>355</v>
      </c>
      <c r="H502" s="109">
        <v>40205.6</v>
      </c>
      <c r="I502" s="110">
        <v>50</v>
      </c>
      <c r="J502" s="108">
        <v>66</v>
      </c>
      <c r="K502" s="108">
        <v>85</v>
      </c>
      <c r="L502" s="109">
        <v>9557.15</v>
      </c>
      <c r="M502" s="111">
        <v>45</v>
      </c>
      <c r="N502" s="107">
        <v>61</v>
      </c>
      <c r="O502" s="108">
        <v>71</v>
      </c>
      <c r="P502" s="109">
        <v>7969.45</v>
      </c>
      <c r="Q502" s="110">
        <v>49</v>
      </c>
      <c r="R502" s="108">
        <v>72</v>
      </c>
      <c r="S502" s="108">
        <v>120</v>
      </c>
      <c r="T502" s="109">
        <v>14182</v>
      </c>
      <c r="U502" s="110">
        <v>46</v>
      </c>
      <c r="V502" s="112">
        <v>62</v>
      </c>
      <c r="W502" s="112">
        <v>79</v>
      </c>
      <c r="X502" s="113">
        <v>8497</v>
      </c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</row>
    <row r="503" spans="1:143" ht="22.5">
      <c r="A503" s="125" t="s">
        <v>693</v>
      </c>
      <c r="B503" s="179" t="s">
        <v>520</v>
      </c>
      <c r="C503" s="179" t="s">
        <v>521</v>
      </c>
      <c r="D503" s="188" t="s">
        <v>677</v>
      </c>
      <c r="E503" s="114">
        <v>2054</v>
      </c>
      <c r="F503" s="117">
        <f>SUM(F501:F502)</f>
        <v>7898</v>
      </c>
      <c r="G503" s="117">
        <f>SUM(G501:G502)</f>
        <v>11281</v>
      </c>
      <c r="H503" s="117">
        <f>SUM(H501:H502)</f>
        <v>742757.6</v>
      </c>
      <c r="I503" s="115">
        <v>1234</v>
      </c>
      <c r="J503" s="117">
        <f>SUM(J501:J502)</f>
        <v>1830</v>
      </c>
      <c r="K503" s="117">
        <f>SUM(K501:K502)</f>
        <v>2576</v>
      </c>
      <c r="L503" s="117">
        <f>SUM(L501:L502)</f>
        <v>170194</v>
      </c>
      <c r="M503" s="116">
        <v>1264</v>
      </c>
      <c r="N503" s="117">
        <f>SUM(N501:N502)</f>
        <v>1877</v>
      </c>
      <c r="O503" s="117">
        <f>SUM(O501:O502)</f>
        <v>2648</v>
      </c>
      <c r="P503" s="117">
        <f>SUM(P501:P502)</f>
        <v>173506.5</v>
      </c>
      <c r="Q503" s="115">
        <v>1236</v>
      </c>
      <c r="R503" s="117">
        <f>SUM(R501:R502)</f>
        <v>1846</v>
      </c>
      <c r="S503" s="117">
        <f>SUM(S501:S502)</f>
        <v>2665</v>
      </c>
      <c r="T503" s="117">
        <f>SUM(T501:T502)</f>
        <v>177470.35</v>
      </c>
      <c r="U503" s="115">
        <v>1384</v>
      </c>
      <c r="V503" s="117">
        <f>SUM(V501:V502)</f>
        <v>2346</v>
      </c>
      <c r="W503" s="117">
        <f>SUM(W501:W502)</f>
        <v>3392</v>
      </c>
      <c r="X503" s="117">
        <f>SUM(X501:X502)</f>
        <v>221586.75</v>
      </c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</row>
    <row r="504" spans="1:143" ht="13.5" thickBot="1">
      <c r="A504" s="215" t="s">
        <v>711</v>
      </c>
      <c r="B504" s="215"/>
      <c r="C504" s="215"/>
      <c r="D504" s="215"/>
      <c r="E504" s="118">
        <v>2054</v>
      </c>
      <c r="F504" s="119">
        <f>F503</f>
        <v>7898</v>
      </c>
      <c r="G504" s="119">
        <f>G503</f>
        <v>11281</v>
      </c>
      <c r="H504" s="119">
        <f>H503</f>
        <v>742757.6</v>
      </c>
      <c r="I504" s="120">
        <v>1234</v>
      </c>
      <c r="J504" s="119">
        <f>J503</f>
        <v>1830</v>
      </c>
      <c r="K504" s="119">
        <f>K503</f>
        <v>2576</v>
      </c>
      <c r="L504" s="119">
        <f>L503</f>
        <v>170194</v>
      </c>
      <c r="M504" s="121">
        <v>1264</v>
      </c>
      <c r="N504" s="119">
        <f>N503</f>
        <v>1877</v>
      </c>
      <c r="O504" s="119">
        <f>O503</f>
        <v>2648</v>
      </c>
      <c r="P504" s="119">
        <f>P503</f>
        <v>173506.5</v>
      </c>
      <c r="Q504" s="120">
        <v>1236</v>
      </c>
      <c r="R504" s="119">
        <f>R503</f>
        <v>1846</v>
      </c>
      <c r="S504" s="119">
        <f>S503</f>
        <v>2665</v>
      </c>
      <c r="T504" s="119">
        <f>T503</f>
        <v>177470.35</v>
      </c>
      <c r="U504" s="120">
        <v>1385</v>
      </c>
      <c r="V504" s="119">
        <f>V503</f>
        <v>2346</v>
      </c>
      <c r="W504" s="119">
        <f>W503</f>
        <v>3392</v>
      </c>
      <c r="X504" s="119">
        <f>X503</f>
        <v>221586.75</v>
      </c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</row>
    <row r="505" spans="1:143" ht="22.5">
      <c r="A505" s="72" t="s">
        <v>694</v>
      </c>
      <c r="B505" s="180" t="s">
        <v>304</v>
      </c>
      <c r="C505" s="172" t="s">
        <v>305</v>
      </c>
      <c r="D505" s="189" t="s">
        <v>306</v>
      </c>
      <c r="E505" s="73">
        <v>5</v>
      </c>
      <c r="F505" s="74">
        <v>11</v>
      </c>
      <c r="G505" s="74">
        <v>46</v>
      </c>
      <c r="H505" s="75">
        <v>11079.3</v>
      </c>
      <c r="I505" s="76">
        <v>1</v>
      </c>
      <c r="J505" s="74">
        <v>1</v>
      </c>
      <c r="K505" s="74">
        <v>6</v>
      </c>
      <c r="L505" s="75">
        <v>1454.5</v>
      </c>
      <c r="M505" s="76">
        <v>3</v>
      </c>
      <c r="N505" s="73">
        <v>3</v>
      </c>
      <c r="O505" s="74">
        <v>10</v>
      </c>
      <c r="P505" s="75">
        <v>2397.4</v>
      </c>
      <c r="Q505" s="76">
        <v>3</v>
      </c>
      <c r="R505" s="74">
        <v>5</v>
      </c>
      <c r="S505" s="74">
        <v>22</v>
      </c>
      <c r="T505" s="75">
        <v>5303.4</v>
      </c>
      <c r="U505" s="76">
        <v>2</v>
      </c>
      <c r="V505" s="74">
        <v>2</v>
      </c>
      <c r="W505" s="74">
        <v>8</v>
      </c>
      <c r="X505" s="77">
        <v>1924</v>
      </c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</row>
    <row r="506" spans="1:143" ht="22.5">
      <c r="A506" s="78" t="s">
        <v>694</v>
      </c>
      <c r="B506" s="174" t="s">
        <v>304</v>
      </c>
      <c r="C506" s="172" t="s">
        <v>305</v>
      </c>
      <c r="D506" s="135" t="s">
        <v>677</v>
      </c>
      <c r="E506" s="26">
        <v>5</v>
      </c>
      <c r="F506" s="27">
        <v>11</v>
      </c>
      <c r="G506" s="27">
        <v>46</v>
      </c>
      <c r="H506" s="28">
        <v>11079.3</v>
      </c>
      <c r="I506" s="29">
        <v>1</v>
      </c>
      <c r="J506" s="27">
        <v>1</v>
      </c>
      <c r="K506" s="27">
        <v>6</v>
      </c>
      <c r="L506" s="28">
        <v>1454.5</v>
      </c>
      <c r="M506" s="29">
        <v>3</v>
      </c>
      <c r="N506" s="26">
        <v>3</v>
      </c>
      <c r="O506" s="27">
        <v>10</v>
      </c>
      <c r="P506" s="28">
        <v>2397.4</v>
      </c>
      <c r="Q506" s="29">
        <v>3</v>
      </c>
      <c r="R506" s="27">
        <v>5</v>
      </c>
      <c r="S506" s="27">
        <v>22</v>
      </c>
      <c r="T506" s="28">
        <v>5303.4</v>
      </c>
      <c r="U506" s="29">
        <v>2</v>
      </c>
      <c r="V506" s="27">
        <v>2</v>
      </c>
      <c r="W506" s="27">
        <v>8</v>
      </c>
      <c r="X506" s="30">
        <v>1924</v>
      </c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</row>
    <row r="507" spans="1:143" ht="13.5" thickBot="1">
      <c r="A507" s="212" t="s">
        <v>712</v>
      </c>
      <c r="B507" s="212"/>
      <c r="C507" s="212"/>
      <c r="D507" s="212"/>
      <c r="E507" s="49">
        <v>5</v>
      </c>
      <c r="F507" s="50">
        <v>11</v>
      </c>
      <c r="G507" s="50">
        <v>46</v>
      </c>
      <c r="H507" s="51">
        <v>11079.3</v>
      </c>
      <c r="I507" s="52">
        <v>1</v>
      </c>
      <c r="J507" s="50">
        <v>1</v>
      </c>
      <c r="K507" s="50">
        <v>6</v>
      </c>
      <c r="L507" s="51">
        <v>1454.5</v>
      </c>
      <c r="M507" s="52">
        <v>3</v>
      </c>
      <c r="N507" s="49">
        <v>3</v>
      </c>
      <c r="O507" s="50">
        <v>10</v>
      </c>
      <c r="P507" s="51">
        <v>2397.4</v>
      </c>
      <c r="Q507" s="52">
        <v>3</v>
      </c>
      <c r="R507" s="50">
        <v>5</v>
      </c>
      <c r="S507" s="50">
        <v>22</v>
      </c>
      <c r="T507" s="51">
        <v>5303.4</v>
      </c>
      <c r="U507" s="52">
        <v>2</v>
      </c>
      <c r="V507" s="50">
        <v>2</v>
      </c>
      <c r="W507" s="50">
        <v>8</v>
      </c>
      <c r="X507" s="53">
        <v>1924</v>
      </c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</row>
    <row r="508" spans="1:143" ht="12.75">
      <c r="A508" s="141" t="s">
        <v>524</v>
      </c>
      <c r="B508" s="181" t="s">
        <v>11</v>
      </c>
      <c r="C508" s="178" t="s">
        <v>12</v>
      </c>
      <c r="D508" s="190" t="s">
        <v>13</v>
      </c>
      <c r="E508" s="37">
        <v>20</v>
      </c>
      <c r="F508" s="38">
        <v>54</v>
      </c>
      <c r="G508" s="38">
        <v>124</v>
      </c>
      <c r="H508" s="39">
        <v>6699.8</v>
      </c>
      <c r="I508" s="40">
        <v>8</v>
      </c>
      <c r="J508" s="38">
        <v>12</v>
      </c>
      <c r="K508" s="38">
        <v>26</v>
      </c>
      <c r="L508" s="39">
        <v>1399.25</v>
      </c>
      <c r="M508" s="40">
        <v>10</v>
      </c>
      <c r="N508" s="37">
        <v>11</v>
      </c>
      <c r="O508" s="38">
        <v>25</v>
      </c>
      <c r="P508" s="39">
        <v>1356</v>
      </c>
      <c r="Q508" s="40">
        <v>10</v>
      </c>
      <c r="R508" s="38">
        <v>17</v>
      </c>
      <c r="S508" s="38">
        <v>37</v>
      </c>
      <c r="T508" s="39">
        <v>1955.05</v>
      </c>
      <c r="U508" s="40">
        <v>9</v>
      </c>
      <c r="V508" s="41">
        <v>14</v>
      </c>
      <c r="W508" s="41">
        <v>36</v>
      </c>
      <c r="X508" s="42">
        <v>1989.5</v>
      </c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</row>
    <row r="509" spans="1:143" ht="12.75">
      <c r="A509" s="125" t="s">
        <v>524</v>
      </c>
      <c r="B509" s="126" t="s">
        <v>11</v>
      </c>
      <c r="C509" s="179" t="s">
        <v>12</v>
      </c>
      <c r="D509" s="127" t="s">
        <v>67</v>
      </c>
      <c r="E509" s="43">
        <v>1</v>
      </c>
      <c r="F509" s="44">
        <v>1</v>
      </c>
      <c r="G509" s="44">
        <v>5</v>
      </c>
      <c r="H509" s="45">
        <v>300.5</v>
      </c>
      <c r="I509" s="46"/>
      <c r="J509" s="44"/>
      <c r="K509" s="44"/>
      <c r="L509" s="45"/>
      <c r="M509" s="46">
        <v>1</v>
      </c>
      <c r="N509" s="43">
        <v>1</v>
      </c>
      <c r="O509" s="44">
        <v>5</v>
      </c>
      <c r="P509" s="45">
        <v>300.5</v>
      </c>
      <c r="Q509" s="46"/>
      <c r="R509" s="44"/>
      <c r="S509" s="44"/>
      <c r="T509" s="45"/>
      <c r="U509" s="46"/>
      <c r="V509" s="47"/>
      <c r="W509" s="47"/>
      <c r="X509" s="4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</row>
    <row r="510" spans="1:143" ht="12.75">
      <c r="A510" s="125" t="s">
        <v>524</v>
      </c>
      <c r="B510" s="126" t="s">
        <v>11</v>
      </c>
      <c r="C510" s="179" t="s">
        <v>12</v>
      </c>
      <c r="D510" s="135" t="s">
        <v>677</v>
      </c>
      <c r="E510" s="26">
        <v>20</v>
      </c>
      <c r="F510" s="27">
        <v>55</v>
      </c>
      <c r="G510" s="27">
        <v>129</v>
      </c>
      <c r="H510" s="28">
        <v>7000.3</v>
      </c>
      <c r="I510" s="29">
        <v>8</v>
      </c>
      <c r="J510" s="27">
        <v>12</v>
      </c>
      <c r="K510" s="27">
        <v>26</v>
      </c>
      <c r="L510" s="28">
        <v>1399.25</v>
      </c>
      <c r="M510" s="29">
        <v>10</v>
      </c>
      <c r="N510" s="26">
        <v>12</v>
      </c>
      <c r="O510" s="27">
        <v>30</v>
      </c>
      <c r="P510" s="28">
        <v>1656.5</v>
      </c>
      <c r="Q510" s="29">
        <v>10</v>
      </c>
      <c r="R510" s="27">
        <v>17</v>
      </c>
      <c r="S510" s="27">
        <v>37</v>
      </c>
      <c r="T510" s="28">
        <v>1955.05</v>
      </c>
      <c r="U510" s="29">
        <v>9</v>
      </c>
      <c r="V510" s="27">
        <v>14</v>
      </c>
      <c r="W510" s="27">
        <v>36</v>
      </c>
      <c r="X510" s="30">
        <v>1989.5</v>
      </c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</row>
    <row r="511" spans="1:143" ht="12.75">
      <c r="A511" s="125" t="s">
        <v>524</v>
      </c>
      <c r="B511" s="126" t="s">
        <v>515</v>
      </c>
      <c r="C511" s="179" t="s">
        <v>516</v>
      </c>
      <c r="D511" s="127" t="s">
        <v>517</v>
      </c>
      <c r="E511" s="43">
        <v>1</v>
      </c>
      <c r="F511" s="44">
        <v>1</v>
      </c>
      <c r="G511" s="44">
        <v>1</v>
      </c>
      <c r="H511" s="45">
        <v>818.7</v>
      </c>
      <c r="I511" s="46">
        <v>1</v>
      </c>
      <c r="J511" s="44">
        <v>1</v>
      </c>
      <c r="K511" s="44">
        <v>1</v>
      </c>
      <c r="L511" s="45">
        <v>818.7</v>
      </c>
      <c r="M511" s="46"/>
      <c r="N511" s="43"/>
      <c r="O511" s="44"/>
      <c r="P511" s="45"/>
      <c r="Q511" s="46"/>
      <c r="R511" s="44"/>
      <c r="S511" s="44"/>
      <c r="T511" s="45"/>
      <c r="U511" s="46"/>
      <c r="V511" s="47"/>
      <c r="W511" s="47"/>
      <c r="X511" s="4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</row>
    <row r="512" spans="1:143" ht="12.75">
      <c r="A512" s="125" t="s">
        <v>524</v>
      </c>
      <c r="B512" s="126" t="s">
        <v>515</v>
      </c>
      <c r="C512" s="179" t="s">
        <v>516</v>
      </c>
      <c r="D512" s="127" t="s">
        <v>518</v>
      </c>
      <c r="E512" s="43">
        <v>30</v>
      </c>
      <c r="F512" s="44">
        <v>136</v>
      </c>
      <c r="G512" s="44">
        <v>167</v>
      </c>
      <c r="H512" s="45">
        <v>113414</v>
      </c>
      <c r="I512" s="46">
        <v>20</v>
      </c>
      <c r="J512" s="44">
        <v>31</v>
      </c>
      <c r="K512" s="44">
        <v>41</v>
      </c>
      <c r="L512" s="45">
        <v>31935.5</v>
      </c>
      <c r="M512" s="46">
        <v>19</v>
      </c>
      <c r="N512" s="43">
        <v>26</v>
      </c>
      <c r="O512" s="44">
        <v>30</v>
      </c>
      <c r="P512" s="45">
        <v>19315.65</v>
      </c>
      <c r="Q512" s="46">
        <v>18</v>
      </c>
      <c r="R512" s="44">
        <v>31</v>
      </c>
      <c r="S512" s="44">
        <v>37</v>
      </c>
      <c r="T512" s="45">
        <v>23637.25</v>
      </c>
      <c r="U512" s="46">
        <v>24</v>
      </c>
      <c r="V512" s="47">
        <v>48</v>
      </c>
      <c r="W512" s="47">
        <v>60</v>
      </c>
      <c r="X512" s="48">
        <v>38525.6</v>
      </c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</row>
    <row r="513" spans="1:143" ht="12.75">
      <c r="A513" s="125" t="s">
        <v>524</v>
      </c>
      <c r="B513" s="126" t="s">
        <v>515</v>
      </c>
      <c r="C513" s="179" t="s">
        <v>516</v>
      </c>
      <c r="D513" s="127" t="s">
        <v>519</v>
      </c>
      <c r="E513" s="43">
        <v>4</v>
      </c>
      <c r="F513" s="44">
        <v>9</v>
      </c>
      <c r="G513" s="44">
        <v>12</v>
      </c>
      <c r="H513" s="45">
        <v>5562.4</v>
      </c>
      <c r="I513" s="46"/>
      <c r="J513" s="44"/>
      <c r="K513" s="44"/>
      <c r="L513" s="45"/>
      <c r="M513" s="46">
        <v>2</v>
      </c>
      <c r="N513" s="43">
        <v>2</v>
      </c>
      <c r="O513" s="44">
        <v>3</v>
      </c>
      <c r="P513" s="45">
        <v>1406.3</v>
      </c>
      <c r="Q513" s="46">
        <v>2</v>
      </c>
      <c r="R513" s="44">
        <v>2</v>
      </c>
      <c r="S513" s="44">
        <v>3</v>
      </c>
      <c r="T513" s="45">
        <v>1406.4</v>
      </c>
      <c r="U513" s="46">
        <v>2</v>
      </c>
      <c r="V513" s="47">
        <v>5</v>
      </c>
      <c r="W513" s="47">
        <v>6</v>
      </c>
      <c r="X513" s="48">
        <v>2749.7</v>
      </c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</row>
    <row r="514" spans="1:143" ht="12.75">
      <c r="A514" s="125" t="s">
        <v>524</v>
      </c>
      <c r="B514" s="126" t="s">
        <v>515</v>
      </c>
      <c r="C514" s="179" t="s">
        <v>516</v>
      </c>
      <c r="D514" s="135" t="s">
        <v>677</v>
      </c>
      <c r="E514" s="26">
        <v>30</v>
      </c>
      <c r="F514" s="27">
        <v>146</v>
      </c>
      <c r="G514" s="27">
        <v>180</v>
      </c>
      <c r="H514" s="28">
        <v>119795.1</v>
      </c>
      <c r="I514" s="29">
        <v>20</v>
      </c>
      <c r="J514" s="27">
        <v>32</v>
      </c>
      <c r="K514" s="27">
        <v>42</v>
      </c>
      <c r="L514" s="28">
        <v>32754.2</v>
      </c>
      <c r="M514" s="29">
        <v>21</v>
      </c>
      <c r="N514" s="26">
        <v>28</v>
      </c>
      <c r="O514" s="27">
        <v>33</v>
      </c>
      <c r="P514" s="28">
        <v>20721.95</v>
      </c>
      <c r="Q514" s="29">
        <v>20</v>
      </c>
      <c r="R514" s="27">
        <v>33</v>
      </c>
      <c r="S514" s="27">
        <v>40</v>
      </c>
      <c r="T514" s="28">
        <v>25043.65</v>
      </c>
      <c r="U514" s="29">
        <v>24</v>
      </c>
      <c r="V514" s="27">
        <v>53</v>
      </c>
      <c r="W514" s="27">
        <v>66</v>
      </c>
      <c r="X514" s="30">
        <v>41275.3</v>
      </c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</row>
    <row r="515" spans="1:143" ht="12.75">
      <c r="A515" s="125" t="s">
        <v>524</v>
      </c>
      <c r="B515" s="126" t="s">
        <v>525</v>
      </c>
      <c r="C515" s="179" t="s">
        <v>526</v>
      </c>
      <c r="D515" s="127" t="s">
        <v>527</v>
      </c>
      <c r="E515" s="43">
        <v>165</v>
      </c>
      <c r="F515" s="44">
        <v>702</v>
      </c>
      <c r="G515" s="44">
        <v>2448</v>
      </c>
      <c r="H515" s="45">
        <v>904224.85</v>
      </c>
      <c r="I515" s="46">
        <v>104</v>
      </c>
      <c r="J515" s="44">
        <v>157</v>
      </c>
      <c r="K515" s="44">
        <v>502</v>
      </c>
      <c r="L515" s="45">
        <v>81874.25</v>
      </c>
      <c r="M515" s="46">
        <v>93</v>
      </c>
      <c r="N515" s="43">
        <v>147</v>
      </c>
      <c r="O515" s="44">
        <v>518</v>
      </c>
      <c r="P515" s="45">
        <v>122245.3</v>
      </c>
      <c r="Q515" s="46">
        <v>97</v>
      </c>
      <c r="R515" s="44">
        <v>170</v>
      </c>
      <c r="S515" s="44">
        <v>661</v>
      </c>
      <c r="T515" s="45">
        <v>275175.6</v>
      </c>
      <c r="U515" s="46">
        <v>120</v>
      </c>
      <c r="V515" s="47">
        <v>228</v>
      </c>
      <c r="W515" s="47">
        <v>767</v>
      </c>
      <c r="X515" s="48">
        <v>424929.7</v>
      </c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</row>
    <row r="516" spans="1:143" ht="12.75">
      <c r="A516" s="125" t="s">
        <v>524</v>
      </c>
      <c r="B516" s="126" t="s">
        <v>525</v>
      </c>
      <c r="C516" s="179" t="s">
        <v>526</v>
      </c>
      <c r="D516" s="127" t="s">
        <v>528</v>
      </c>
      <c r="E516" s="43">
        <v>1</v>
      </c>
      <c r="F516" s="44">
        <v>1</v>
      </c>
      <c r="G516" s="44">
        <v>1</v>
      </c>
      <c r="H516" s="45">
        <v>564.8</v>
      </c>
      <c r="I516" s="46"/>
      <c r="J516" s="44"/>
      <c r="K516" s="44"/>
      <c r="L516" s="45"/>
      <c r="M516" s="46"/>
      <c r="N516" s="43"/>
      <c r="O516" s="44"/>
      <c r="P516" s="45"/>
      <c r="Q516" s="46">
        <v>1</v>
      </c>
      <c r="R516" s="44">
        <v>1</v>
      </c>
      <c r="S516" s="44">
        <v>1</v>
      </c>
      <c r="T516" s="45">
        <v>564.8</v>
      </c>
      <c r="U516" s="46"/>
      <c r="V516" s="47"/>
      <c r="W516" s="47"/>
      <c r="X516" s="4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</row>
    <row r="517" spans="1:143" ht="12.75">
      <c r="A517" s="125" t="s">
        <v>524</v>
      </c>
      <c r="B517" s="126" t="s">
        <v>525</v>
      </c>
      <c r="C517" s="179" t="s">
        <v>526</v>
      </c>
      <c r="D517" s="135" t="s">
        <v>677</v>
      </c>
      <c r="E517" s="26">
        <v>165</v>
      </c>
      <c r="F517" s="27">
        <v>703</v>
      </c>
      <c r="G517" s="27">
        <v>2449</v>
      </c>
      <c r="H517" s="28">
        <v>904789.65</v>
      </c>
      <c r="I517" s="29">
        <v>104</v>
      </c>
      <c r="J517" s="27">
        <v>157</v>
      </c>
      <c r="K517" s="27">
        <v>502</v>
      </c>
      <c r="L517" s="28">
        <v>81874.25</v>
      </c>
      <c r="M517" s="29">
        <v>93</v>
      </c>
      <c r="N517" s="26">
        <v>147</v>
      </c>
      <c r="O517" s="27">
        <v>518</v>
      </c>
      <c r="P517" s="28">
        <v>122245.3</v>
      </c>
      <c r="Q517" s="29">
        <v>98</v>
      </c>
      <c r="R517" s="27">
        <v>171</v>
      </c>
      <c r="S517" s="27">
        <v>662</v>
      </c>
      <c r="T517" s="28">
        <v>275740.4</v>
      </c>
      <c r="U517" s="29">
        <v>120</v>
      </c>
      <c r="V517" s="27">
        <v>228</v>
      </c>
      <c r="W517" s="27">
        <v>767</v>
      </c>
      <c r="X517" s="30">
        <v>424929.7</v>
      </c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</row>
    <row r="518" spans="1:143" ht="13.5" thickBot="1">
      <c r="A518" s="215" t="s">
        <v>713</v>
      </c>
      <c r="B518" s="215"/>
      <c r="C518" s="215"/>
      <c r="D518" s="215"/>
      <c r="E518" s="49">
        <v>177</v>
      </c>
      <c r="F518" s="50">
        <f>F517+F514+F510</f>
        <v>904</v>
      </c>
      <c r="G518" s="50">
        <f>G517+G514+G510</f>
        <v>2758</v>
      </c>
      <c r="H518" s="50">
        <f>H517+H514+H510</f>
        <v>1031585.05</v>
      </c>
      <c r="I518" s="52">
        <v>114</v>
      </c>
      <c r="J518" s="50">
        <f>J517+J514+J510</f>
        <v>201</v>
      </c>
      <c r="K518" s="50">
        <f>K517+K514+K510</f>
        <v>570</v>
      </c>
      <c r="L518" s="50">
        <f>L517+L514+L510</f>
        <v>116027.7</v>
      </c>
      <c r="M518" s="52">
        <v>103</v>
      </c>
      <c r="N518" s="50">
        <f>N517+N514+N510</f>
        <v>187</v>
      </c>
      <c r="O518" s="50">
        <f>O517+O514+O510</f>
        <v>581</v>
      </c>
      <c r="P518" s="50">
        <f>P517+P514+P510</f>
        <v>144623.75</v>
      </c>
      <c r="Q518" s="52">
        <v>110</v>
      </c>
      <c r="R518" s="50">
        <f>R517+R514+R510</f>
        <v>221</v>
      </c>
      <c r="S518" s="50">
        <f>S517+S514+S510</f>
        <v>739</v>
      </c>
      <c r="T518" s="50">
        <f>T517+T514+T510</f>
        <v>302739.10000000003</v>
      </c>
      <c r="U518" s="52">
        <v>129</v>
      </c>
      <c r="V518" s="50">
        <f>V517+V514+V510</f>
        <v>295</v>
      </c>
      <c r="W518" s="50">
        <f>W517+W514+W510</f>
        <v>869</v>
      </c>
      <c r="X518" s="50">
        <f>X517+X514+X510</f>
        <v>468194.5</v>
      </c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</row>
    <row r="519" spans="1:143" ht="12.75">
      <c r="A519" s="86" t="s">
        <v>529</v>
      </c>
      <c r="B519" s="180" t="s">
        <v>530</v>
      </c>
      <c r="C519" s="172" t="s">
        <v>531</v>
      </c>
      <c r="D519" s="189" t="s">
        <v>532</v>
      </c>
      <c r="E519" s="73">
        <v>351</v>
      </c>
      <c r="F519" s="74">
        <v>1499</v>
      </c>
      <c r="G519" s="74">
        <v>2550</v>
      </c>
      <c r="H519" s="75">
        <v>157085.85</v>
      </c>
      <c r="I519" s="76">
        <v>254</v>
      </c>
      <c r="J519" s="74">
        <v>380</v>
      </c>
      <c r="K519" s="74">
        <v>626</v>
      </c>
      <c r="L519" s="75">
        <v>38425.95</v>
      </c>
      <c r="M519" s="76">
        <v>251</v>
      </c>
      <c r="N519" s="73">
        <v>396</v>
      </c>
      <c r="O519" s="74">
        <v>671</v>
      </c>
      <c r="P519" s="75">
        <v>41387.75</v>
      </c>
      <c r="Q519" s="76">
        <v>238</v>
      </c>
      <c r="R519" s="74">
        <v>346</v>
      </c>
      <c r="S519" s="74">
        <v>592</v>
      </c>
      <c r="T519" s="75">
        <v>36382.8</v>
      </c>
      <c r="U519" s="76">
        <v>237</v>
      </c>
      <c r="V519" s="74">
        <v>377</v>
      </c>
      <c r="W519" s="74">
        <v>662</v>
      </c>
      <c r="X519" s="77">
        <v>40889.35</v>
      </c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</row>
    <row r="520" spans="1:143" ht="12.75">
      <c r="A520" s="138" t="s">
        <v>529</v>
      </c>
      <c r="B520" s="174" t="s">
        <v>530</v>
      </c>
      <c r="C520" s="172" t="s">
        <v>531</v>
      </c>
      <c r="D520" s="135" t="s">
        <v>677</v>
      </c>
      <c r="E520" s="26">
        <v>351</v>
      </c>
      <c r="F520" s="27">
        <v>1499</v>
      </c>
      <c r="G520" s="27">
        <v>2550</v>
      </c>
      <c r="H520" s="28">
        <v>157085.85</v>
      </c>
      <c r="I520" s="29">
        <v>254</v>
      </c>
      <c r="J520" s="27">
        <v>380</v>
      </c>
      <c r="K520" s="27">
        <v>626</v>
      </c>
      <c r="L520" s="28">
        <v>38425.95</v>
      </c>
      <c r="M520" s="29">
        <v>251</v>
      </c>
      <c r="N520" s="26">
        <v>396</v>
      </c>
      <c r="O520" s="27">
        <v>671</v>
      </c>
      <c r="P520" s="28">
        <v>41387.75</v>
      </c>
      <c r="Q520" s="29">
        <v>238</v>
      </c>
      <c r="R520" s="27">
        <v>346</v>
      </c>
      <c r="S520" s="27">
        <v>592</v>
      </c>
      <c r="T520" s="28">
        <v>36382.8</v>
      </c>
      <c r="U520" s="29">
        <v>237</v>
      </c>
      <c r="V520" s="27">
        <v>377</v>
      </c>
      <c r="W520" s="27">
        <v>662</v>
      </c>
      <c r="X520" s="30">
        <v>40889.35</v>
      </c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</row>
    <row r="521" spans="1:143" ht="12.75">
      <c r="A521" s="138" t="s">
        <v>529</v>
      </c>
      <c r="B521" s="174" t="s">
        <v>533</v>
      </c>
      <c r="C521" s="172" t="s">
        <v>534</v>
      </c>
      <c r="D521" s="172" t="s">
        <v>535</v>
      </c>
      <c r="E521" s="54">
        <v>3</v>
      </c>
      <c r="F521" s="55">
        <v>4</v>
      </c>
      <c r="G521" s="55">
        <v>15</v>
      </c>
      <c r="H521" s="56">
        <v>2225.1</v>
      </c>
      <c r="I521" s="57">
        <v>1</v>
      </c>
      <c r="J521" s="55">
        <v>1</v>
      </c>
      <c r="K521" s="55">
        <v>2</v>
      </c>
      <c r="L521" s="56">
        <v>303.6</v>
      </c>
      <c r="M521" s="57"/>
      <c r="N521" s="54"/>
      <c r="O521" s="55"/>
      <c r="P521" s="56"/>
      <c r="Q521" s="57">
        <v>2</v>
      </c>
      <c r="R521" s="55">
        <v>3</v>
      </c>
      <c r="S521" s="55">
        <v>13</v>
      </c>
      <c r="T521" s="56">
        <v>1921.5</v>
      </c>
      <c r="U521" s="57"/>
      <c r="V521" s="55"/>
      <c r="W521" s="55"/>
      <c r="X521" s="5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</row>
    <row r="522" spans="1:143" ht="12.75">
      <c r="A522" s="138" t="s">
        <v>529</v>
      </c>
      <c r="B522" s="174" t="s">
        <v>533</v>
      </c>
      <c r="C522" s="172" t="s">
        <v>534</v>
      </c>
      <c r="D522" s="172" t="s">
        <v>536</v>
      </c>
      <c r="E522" s="54">
        <v>290</v>
      </c>
      <c r="F522" s="55">
        <v>1252</v>
      </c>
      <c r="G522" s="55">
        <v>2457</v>
      </c>
      <c r="H522" s="56">
        <v>352339.55</v>
      </c>
      <c r="I522" s="57">
        <v>206</v>
      </c>
      <c r="J522" s="55">
        <v>322</v>
      </c>
      <c r="K522" s="55">
        <v>610</v>
      </c>
      <c r="L522" s="56">
        <v>87502.15</v>
      </c>
      <c r="M522" s="57">
        <v>207</v>
      </c>
      <c r="N522" s="54">
        <v>329</v>
      </c>
      <c r="O522" s="55">
        <v>640</v>
      </c>
      <c r="P522" s="56">
        <v>91780.25</v>
      </c>
      <c r="Q522" s="57">
        <v>181</v>
      </c>
      <c r="R522" s="55">
        <v>281</v>
      </c>
      <c r="S522" s="55">
        <v>563</v>
      </c>
      <c r="T522" s="56">
        <v>80836.05</v>
      </c>
      <c r="U522" s="57">
        <v>191</v>
      </c>
      <c r="V522" s="55">
        <v>321</v>
      </c>
      <c r="W522" s="55">
        <v>644</v>
      </c>
      <c r="X522" s="58">
        <v>92221.1</v>
      </c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</row>
    <row r="523" spans="1:143" ht="12.75">
      <c r="A523" s="138" t="s">
        <v>529</v>
      </c>
      <c r="B523" s="174" t="s">
        <v>533</v>
      </c>
      <c r="C523" s="172" t="s">
        <v>534</v>
      </c>
      <c r="D523" s="172" t="s">
        <v>537</v>
      </c>
      <c r="E523" s="54">
        <v>1</v>
      </c>
      <c r="F523" s="55">
        <v>1</v>
      </c>
      <c r="G523" s="55">
        <v>2</v>
      </c>
      <c r="H523" s="56">
        <v>290.8</v>
      </c>
      <c r="I523" s="57">
        <v>1</v>
      </c>
      <c r="J523" s="55">
        <v>1</v>
      </c>
      <c r="K523" s="55">
        <v>2</v>
      </c>
      <c r="L523" s="56">
        <v>290.8</v>
      </c>
      <c r="M523" s="57"/>
      <c r="N523" s="54"/>
      <c r="O523" s="55"/>
      <c r="P523" s="56"/>
      <c r="Q523" s="57"/>
      <c r="R523" s="55"/>
      <c r="S523" s="55"/>
      <c r="T523" s="56"/>
      <c r="U523" s="57"/>
      <c r="V523" s="55"/>
      <c r="W523" s="55"/>
      <c r="X523" s="5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</row>
    <row r="524" spans="1:143" ht="12.75">
      <c r="A524" s="138" t="s">
        <v>529</v>
      </c>
      <c r="B524" s="174" t="s">
        <v>533</v>
      </c>
      <c r="C524" s="172" t="s">
        <v>534</v>
      </c>
      <c r="D524" s="135" t="s">
        <v>677</v>
      </c>
      <c r="E524" s="26">
        <v>290</v>
      </c>
      <c r="F524" s="27">
        <f>SUM(F521:F523)</f>
        <v>1257</v>
      </c>
      <c r="G524" s="27">
        <f>SUM(G521:G523)</f>
        <v>2474</v>
      </c>
      <c r="H524" s="27">
        <f>SUM(H521:H523)</f>
        <v>354855.44999999995</v>
      </c>
      <c r="I524" s="29">
        <v>207</v>
      </c>
      <c r="J524" s="27">
        <f>SUM(J521:J523)</f>
        <v>324</v>
      </c>
      <c r="K524" s="27">
        <f>SUM(K521:K523)</f>
        <v>614</v>
      </c>
      <c r="L524" s="27">
        <f>SUM(L521:L523)</f>
        <v>88096.55</v>
      </c>
      <c r="M524" s="29">
        <v>207</v>
      </c>
      <c r="N524" s="27">
        <f>SUM(N521:N523)</f>
        <v>329</v>
      </c>
      <c r="O524" s="27">
        <f>SUM(O521:O523)</f>
        <v>640</v>
      </c>
      <c r="P524" s="27">
        <f>SUM(P521:P523)</f>
        <v>91780.25</v>
      </c>
      <c r="Q524" s="29">
        <v>183</v>
      </c>
      <c r="R524" s="27">
        <f>SUM(R521:R523)</f>
        <v>284</v>
      </c>
      <c r="S524" s="27">
        <f>SUM(S521:S523)</f>
        <v>576</v>
      </c>
      <c r="T524" s="27">
        <f>SUM(T521:T523)</f>
        <v>82757.55</v>
      </c>
      <c r="U524" s="29">
        <v>191</v>
      </c>
      <c r="V524" s="27">
        <f>SUM(V521:V523)</f>
        <v>321</v>
      </c>
      <c r="W524" s="27">
        <f>SUM(W521:W523)</f>
        <v>644</v>
      </c>
      <c r="X524" s="27">
        <f>SUM(X521:X523)</f>
        <v>92221.1</v>
      </c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</row>
    <row r="525" spans="1:143" ht="12.75">
      <c r="A525" s="138" t="s">
        <v>529</v>
      </c>
      <c r="B525" s="174" t="s">
        <v>538</v>
      </c>
      <c r="C525" s="172" t="s">
        <v>539</v>
      </c>
      <c r="D525" s="172" t="s">
        <v>540</v>
      </c>
      <c r="E525" s="54">
        <v>15</v>
      </c>
      <c r="F525" s="55">
        <v>19</v>
      </c>
      <c r="G525" s="55">
        <v>42</v>
      </c>
      <c r="H525" s="56">
        <v>2590.85</v>
      </c>
      <c r="I525" s="57">
        <v>5</v>
      </c>
      <c r="J525" s="55">
        <v>6</v>
      </c>
      <c r="K525" s="55">
        <v>13</v>
      </c>
      <c r="L525" s="56">
        <v>822.1</v>
      </c>
      <c r="M525" s="57">
        <v>5</v>
      </c>
      <c r="N525" s="54">
        <v>5</v>
      </c>
      <c r="O525" s="55">
        <v>11</v>
      </c>
      <c r="P525" s="56">
        <v>590.15</v>
      </c>
      <c r="Q525" s="57">
        <v>5</v>
      </c>
      <c r="R525" s="55">
        <v>7</v>
      </c>
      <c r="S525" s="55">
        <v>17</v>
      </c>
      <c r="T525" s="56">
        <v>1145</v>
      </c>
      <c r="U525" s="57">
        <v>1</v>
      </c>
      <c r="V525" s="55">
        <v>1</v>
      </c>
      <c r="W525" s="55">
        <v>1</v>
      </c>
      <c r="X525" s="58">
        <v>33.6</v>
      </c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</row>
    <row r="526" spans="1:143" ht="12.75">
      <c r="A526" s="138" t="s">
        <v>529</v>
      </c>
      <c r="B526" s="174" t="s">
        <v>538</v>
      </c>
      <c r="C526" s="172" t="s">
        <v>539</v>
      </c>
      <c r="D526" s="172" t="s">
        <v>541</v>
      </c>
      <c r="E526" s="54">
        <v>179</v>
      </c>
      <c r="F526" s="55">
        <v>707</v>
      </c>
      <c r="G526" s="55">
        <v>1274</v>
      </c>
      <c r="H526" s="56">
        <v>110944.05</v>
      </c>
      <c r="I526" s="57">
        <v>117</v>
      </c>
      <c r="J526" s="55">
        <v>172</v>
      </c>
      <c r="K526" s="55">
        <v>290</v>
      </c>
      <c r="L526" s="56">
        <v>25229.15</v>
      </c>
      <c r="M526" s="57">
        <v>122</v>
      </c>
      <c r="N526" s="54">
        <v>200</v>
      </c>
      <c r="O526" s="55">
        <v>354</v>
      </c>
      <c r="P526" s="56">
        <v>30850.7</v>
      </c>
      <c r="Q526" s="57">
        <v>101</v>
      </c>
      <c r="R526" s="55">
        <v>152</v>
      </c>
      <c r="S526" s="55">
        <v>284</v>
      </c>
      <c r="T526" s="56">
        <v>24793</v>
      </c>
      <c r="U526" s="57">
        <v>112</v>
      </c>
      <c r="V526" s="55">
        <v>183</v>
      </c>
      <c r="W526" s="55">
        <v>347</v>
      </c>
      <c r="X526" s="58">
        <v>30071.2</v>
      </c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</row>
    <row r="527" spans="1:143" ht="12.75">
      <c r="A527" s="138" t="s">
        <v>529</v>
      </c>
      <c r="B527" s="174" t="s">
        <v>538</v>
      </c>
      <c r="C527" s="172" t="s">
        <v>539</v>
      </c>
      <c r="D527" s="172" t="s">
        <v>542</v>
      </c>
      <c r="E527" s="54">
        <v>3</v>
      </c>
      <c r="F527" s="55">
        <v>4</v>
      </c>
      <c r="G527" s="55">
        <v>7</v>
      </c>
      <c r="H527" s="56">
        <v>606.3</v>
      </c>
      <c r="I527" s="57">
        <v>1</v>
      </c>
      <c r="J527" s="55">
        <v>1</v>
      </c>
      <c r="K527" s="55">
        <v>1</v>
      </c>
      <c r="L527" s="56">
        <v>77.9</v>
      </c>
      <c r="M527" s="57"/>
      <c r="N527" s="54"/>
      <c r="O527" s="55"/>
      <c r="P527" s="56"/>
      <c r="Q527" s="57"/>
      <c r="R527" s="55"/>
      <c r="S527" s="55"/>
      <c r="T527" s="56"/>
      <c r="U527" s="57">
        <v>2</v>
      </c>
      <c r="V527" s="55">
        <v>3</v>
      </c>
      <c r="W527" s="55">
        <v>6</v>
      </c>
      <c r="X527" s="58">
        <v>528.4</v>
      </c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</row>
    <row r="528" spans="1:143" ht="12.75">
      <c r="A528" s="138" t="s">
        <v>529</v>
      </c>
      <c r="B528" s="174" t="s">
        <v>538</v>
      </c>
      <c r="C528" s="172" t="s">
        <v>539</v>
      </c>
      <c r="D528" s="135" t="s">
        <v>677</v>
      </c>
      <c r="E528" s="26">
        <v>182</v>
      </c>
      <c r="F528" s="27">
        <f>SUM(F525:F527)</f>
        <v>730</v>
      </c>
      <c r="G528" s="27">
        <f>SUM(G525:G527)</f>
        <v>1323</v>
      </c>
      <c r="H528" s="27">
        <f>SUM(H525:H527)</f>
        <v>114141.20000000001</v>
      </c>
      <c r="I528" s="29">
        <v>120</v>
      </c>
      <c r="J528" s="27">
        <f>SUM(J525:J527)</f>
        <v>179</v>
      </c>
      <c r="K528" s="27">
        <f>SUM(K525:K527)</f>
        <v>304</v>
      </c>
      <c r="L528" s="27">
        <f>SUM(L525:L527)</f>
        <v>26129.15</v>
      </c>
      <c r="M528" s="29">
        <v>123</v>
      </c>
      <c r="N528" s="27">
        <f>SUM(N525:N527)</f>
        <v>205</v>
      </c>
      <c r="O528" s="27">
        <f>SUM(O525:O527)</f>
        <v>365</v>
      </c>
      <c r="P528" s="27">
        <f>SUM(P525:P527)</f>
        <v>31440.850000000002</v>
      </c>
      <c r="Q528" s="29">
        <v>106</v>
      </c>
      <c r="R528" s="27">
        <f>SUM(R525:R527)</f>
        <v>159</v>
      </c>
      <c r="S528" s="27">
        <f>SUM(S525:S527)</f>
        <v>301</v>
      </c>
      <c r="T528" s="27">
        <f>SUM(T525:T527)</f>
        <v>25938</v>
      </c>
      <c r="U528" s="29">
        <v>114</v>
      </c>
      <c r="V528" s="27">
        <f>SUM(V525:V527)</f>
        <v>187</v>
      </c>
      <c r="W528" s="27">
        <f>SUM(W525:W527)</f>
        <v>354</v>
      </c>
      <c r="X528" s="27">
        <f>SUM(X525:X527)</f>
        <v>30633.2</v>
      </c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</row>
    <row r="529" spans="1:143" ht="12.75">
      <c r="A529" s="138" t="s">
        <v>529</v>
      </c>
      <c r="B529" s="174" t="s">
        <v>543</v>
      </c>
      <c r="C529" s="172" t="s">
        <v>544</v>
      </c>
      <c r="D529" s="172" t="s">
        <v>545</v>
      </c>
      <c r="E529" s="54">
        <v>9</v>
      </c>
      <c r="F529" s="55">
        <v>9</v>
      </c>
      <c r="G529" s="55">
        <v>29</v>
      </c>
      <c r="H529" s="56">
        <v>1502</v>
      </c>
      <c r="I529" s="57">
        <v>2</v>
      </c>
      <c r="J529" s="55">
        <v>2</v>
      </c>
      <c r="K529" s="55">
        <v>4</v>
      </c>
      <c r="L529" s="56">
        <v>192</v>
      </c>
      <c r="M529" s="57">
        <v>3</v>
      </c>
      <c r="N529" s="54">
        <v>3</v>
      </c>
      <c r="O529" s="55">
        <v>10</v>
      </c>
      <c r="P529" s="56">
        <v>520</v>
      </c>
      <c r="Q529" s="57">
        <v>1</v>
      </c>
      <c r="R529" s="55">
        <v>1</v>
      </c>
      <c r="S529" s="55">
        <v>4</v>
      </c>
      <c r="T529" s="56">
        <v>212</v>
      </c>
      <c r="U529" s="57">
        <v>3</v>
      </c>
      <c r="V529" s="55">
        <v>3</v>
      </c>
      <c r="W529" s="55">
        <v>11</v>
      </c>
      <c r="X529" s="58">
        <v>578</v>
      </c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</row>
    <row r="530" spans="1:143" ht="12.75">
      <c r="A530" s="138" t="s">
        <v>529</v>
      </c>
      <c r="B530" s="174" t="s">
        <v>543</v>
      </c>
      <c r="C530" s="172" t="s">
        <v>544</v>
      </c>
      <c r="D530" s="172" t="s">
        <v>546</v>
      </c>
      <c r="E530" s="54">
        <v>433</v>
      </c>
      <c r="F530" s="55">
        <v>1648</v>
      </c>
      <c r="G530" s="55">
        <v>4968</v>
      </c>
      <c r="H530" s="56">
        <v>253508.95</v>
      </c>
      <c r="I530" s="57">
        <v>268</v>
      </c>
      <c r="J530" s="55">
        <v>423</v>
      </c>
      <c r="K530" s="55">
        <v>1185</v>
      </c>
      <c r="L530" s="56">
        <v>60221.05</v>
      </c>
      <c r="M530" s="57">
        <v>253</v>
      </c>
      <c r="N530" s="54">
        <v>379</v>
      </c>
      <c r="O530" s="55">
        <v>1106</v>
      </c>
      <c r="P530" s="56">
        <v>56163.95</v>
      </c>
      <c r="Q530" s="57">
        <v>251</v>
      </c>
      <c r="R530" s="55">
        <v>399</v>
      </c>
      <c r="S530" s="55">
        <v>1284</v>
      </c>
      <c r="T530" s="56">
        <v>65708.85</v>
      </c>
      <c r="U530" s="57">
        <v>272</v>
      </c>
      <c r="V530" s="55">
        <v>447</v>
      </c>
      <c r="W530" s="55">
        <v>1393</v>
      </c>
      <c r="X530" s="58">
        <v>71415.1</v>
      </c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</row>
    <row r="531" spans="1:143" ht="12.75">
      <c r="A531" s="138" t="s">
        <v>529</v>
      </c>
      <c r="B531" s="174" t="s">
        <v>543</v>
      </c>
      <c r="C531" s="172" t="s">
        <v>544</v>
      </c>
      <c r="D531" s="135" t="s">
        <v>677</v>
      </c>
      <c r="E531" s="26">
        <v>435</v>
      </c>
      <c r="F531" s="27">
        <v>1657</v>
      </c>
      <c r="G531" s="27">
        <v>4997</v>
      </c>
      <c r="H531" s="28">
        <v>255010.95</v>
      </c>
      <c r="I531" s="29">
        <v>268</v>
      </c>
      <c r="J531" s="27">
        <v>425</v>
      </c>
      <c r="K531" s="27">
        <v>1189</v>
      </c>
      <c r="L531" s="28">
        <v>60413.05</v>
      </c>
      <c r="M531" s="29">
        <v>256</v>
      </c>
      <c r="N531" s="26">
        <v>382</v>
      </c>
      <c r="O531" s="27">
        <v>1116</v>
      </c>
      <c r="P531" s="28">
        <v>56683.95</v>
      </c>
      <c r="Q531" s="29">
        <v>252</v>
      </c>
      <c r="R531" s="27">
        <v>400</v>
      </c>
      <c r="S531" s="27">
        <v>1288</v>
      </c>
      <c r="T531" s="28">
        <v>65920.85</v>
      </c>
      <c r="U531" s="29">
        <v>274</v>
      </c>
      <c r="V531" s="27">
        <v>450</v>
      </c>
      <c r="W531" s="27">
        <v>1404</v>
      </c>
      <c r="X531" s="30">
        <v>71993.1</v>
      </c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</row>
    <row r="532" spans="1:143" ht="22.5">
      <c r="A532" s="138" t="s">
        <v>529</v>
      </c>
      <c r="B532" s="174" t="s">
        <v>313</v>
      </c>
      <c r="C532" s="172" t="s">
        <v>314</v>
      </c>
      <c r="D532" s="172" t="s">
        <v>338</v>
      </c>
      <c r="E532" s="54">
        <v>2</v>
      </c>
      <c r="F532" s="55">
        <v>2</v>
      </c>
      <c r="G532" s="55">
        <v>4</v>
      </c>
      <c r="H532" s="56">
        <v>237.2</v>
      </c>
      <c r="I532" s="57">
        <v>2</v>
      </c>
      <c r="J532" s="55">
        <v>2</v>
      </c>
      <c r="K532" s="55">
        <v>4</v>
      </c>
      <c r="L532" s="56">
        <v>237.2</v>
      </c>
      <c r="M532" s="57"/>
      <c r="N532" s="54"/>
      <c r="O532" s="55"/>
      <c r="P532" s="56"/>
      <c r="Q532" s="57"/>
      <c r="R532" s="55"/>
      <c r="S532" s="55"/>
      <c r="T532" s="56"/>
      <c r="U532" s="57"/>
      <c r="V532" s="55"/>
      <c r="W532" s="55"/>
      <c r="X532" s="5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</row>
    <row r="533" spans="1:143" ht="22.5">
      <c r="A533" s="138" t="s">
        <v>529</v>
      </c>
      <c r="B533" s="174" t="s">
        <v>313</v>
      </c>
      <c r="C533" s="172" t="s">
        <v>314</v>
      </c>
      <c r="D533" s="172" t="s">
        <v>339</v>
      </c>
      <c r="E533" s="54">
        <v>329</v>
      </c>
      <c r="F533" s="55">
        <v>1027</v>
      </c>
      <c r="G533" s="55">
        <v>1640</v>
      </c>
      <c r="H533" s="56">
        <v>161611.05</v>
      </c>
      <c r="I533" s="57">
        <v>185</v>
      </c>
      <c r="J533" s="55">
        <v>266</v>
      </c>
      <c r="K533" s="55">
        <v>380</v>
      </c>
      <c r="L533" s="56">
        <v>47426.95</v>
      </c>
      <c r="M533" s="57">
        <v>188</v>
      </c>
      <c r="N533" s="54">
        <v>281</v>
      </c>
      <c r="O533" s="55">
        <v>409</v>
      </c>
      <c r="P533" s="56">
        <v>50562.6</v>
      </c>
      <c r="Q533" s="57">
        <v>158</v>
      </c>
      <c r="R533" s="55">
        <v>236</v>
      </c>
      <c r="S533" s="55">
        <v>412</v>
      </c>
      <c r="T533" s="56">
        <v>30817.85</v>
      </c>
      <c r="U533" s="57">
        <v>155</v>
      </c>
      <c r="V533" s="55">
        <v>246</v>
      </c>
      <c r="W533" s="55">
        <v>439</v>
      </c>
      <c r="X533" s="58">
        <v>32803.65</v>
      </c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</row>
    <row r="534" spans="1:143" ht="22.5">
      <c r="A534" s="138" t="s">
        <v>529</v>
      </c>
      <c r="B534" s="174" t="s">
        <v>313</v>
      </c>
      <c r="C534" s="172" t="s">
        <v>314</v>
      </c>
      <c r="D534" s="172" t="s">
        <v>340</v>
      </c>
      <c r="E534" s="54">
        <v>626</v>
      </c>
      <c r="F534" s="55">
        <v>2602</v>
      </c>
      <c r="G534" s="55">
        <v>6612</v>
      </c>
      <c r="H534" s="56">
        <v>1408120.07</v>
      </c>
      <c r="I534" s="57">
        <v>404</v>
      </c>
      <c r="J534" s="55">
        <v>618</v>
      </c>
      <c r="K534" s="55">
        <v>1467</v>
      </c>
      <c r="L534" s="56">
        <v>389236.8</v>
      </c>
      <c r="M534" s="57">
        <v>418</v>
      </c>
      <c r="N534" s="54">
        <v>686</v>
      </c>
      <c r="O534" s="55">
        <v>1695</v>
      </c>
      <c r="P534" s="56">
        <v>449183.9</v>
      </c>
      <c r="Q534" s="57">
        <v>387</v>
      </c>
      <c r="R534" s="55">
        <v>573</v>
      </c>
      <c r="S534" s="55">
        <v>1542</v>
      </c>
      <c r="T534" s="56">
        <v>255857.17</v>
      </c>
      <c r="U534" s="57">
        <v>392</v>
      </c>
      <c r="V534" s="55">
        <v>726</v>
      </c>
      <c r="W534" s="55">
        <v>1909</v>
      </c>
      <c r="X534" s="58">
        <v>313842.2</v>
      </c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</row>
    <row r="535" spans="1:143" ht="22.5">
      <c r="A535" s="138" t="s">
        <v>529</v>
      </c>
      <c r="B535" s="174" t="s">
        <v>313</v>
      </c>
      <c r="C535" s="172" t="s">
        <v>314</v>
      </c>
      <c r="D535" s="172" t="s">
        <v>547</v>
      </c>
      <c r="E535" s="54">
        <v>16</v>
      </c>
      <c r="F535" s="55">
        <v>19</v>
      </c>
      <c r="G535" s="55">
        <v>29</v>
      </c>
      <c r="H535" s="56">
        <v>8426.1</v>
      </c>
      <c r="I535" s="57">
        <v>5</v>
      </c>
      <c r="J535" s="55">
        <v>6</v>
      </c>
      <c r="K535" s="55">
        <v>10</v>
      </c>
      <c r="L535" s="56">
        <v>3530</v>
      </c>
      <c r="M535" s="57">
        <v>4</v>
      </c>
      <c r="N535" s="54">
        <v>4</v>
      </c>
      <c r="O535" s="55">
        <v>6</v>
      </c>
      <c r="P535" s="56">
        <v>2378.8</v>
      </c>
      <c r="Q535" s="57">
        <v>4</v>
      </c>
      <c r="R535" s="55">
        <v>4</v>
      </c>
      <c r="S535" s="55">
        <v>5</v>
      </c>
      <c r="T535" s="56">
        <v>1071.6</v>
      </c>
      <c r="U535" s="57">
        <v>3</v>
      </c>
      <c r="V535" s="55">
        <v>5</v>
      </c>
      <c r="W535" s="55">
        <v>8</v>
      </c>
      <c r="X535" s="58">
        <v>1445.7</v>
      </c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</row>
    <row r="536" spans="1:143" ht="12.75">
      <c r="A536" s="138" t="s">
        <v>529</v>
      </c>
      <c r="B536" s="174" t="s">
        <v>313</v>
      </c>
      <c r="C536" s="172" t="s">
        <v>314</v>
      </c>
      <c r="D536" s="172" t="s">
        <v>548</v>
      </c>
      <c r="E536" s="54">
        <v>4</v>
      </c>
      <c r="F536" s="55">
        <v>4</v>
      </c>
      <c r="G536" s="55">
        <v>13</v>
      </c>
      <c r="H536" s="56">
        <v>1066.5</v>
      </c>
      <c r="I536" s="57"/>
      <c r="J536" s="55"/>
      <c r="K536" s="55"/>
      <c r="L536" s="56"/>
      <c r="M536" s="57">
        <v>2</v>
      </c>
      <c r="N536" s="54">
        <v>2</v>
      </c>
      <c r="O536" s="55">
        <v>5</v>
      </c>
      <c r="P536" s="56">
        <v>443</v>
      </c>
      <c r="Q536" s="57"/>
      <c r="R536" s="55"/>
      <c r="S536" s="55"/>
      <c r="T536" s="56"/>
      <c r="U536" s="57">
        <v>2</v>
      </c>
      <c r="V536" s="55">
        <v>2</v>
      </c>
      <c r="W536" s="55">
        <v>8</v>
      </c>
      <c r="X536" s="58">
        <v>623.5</v>
      </c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</row>
    <row r="537" spans="1:143" ht="12.75">
      <c r="A537" s="138" t="s">
        <v>529</v>
      </c>
      <c r="B537" s="174" t="s">
        <v>313</v>
      </c>
      <c r="C537" s="172" t="s">
        <v>314</v>
      </c>
      <c r="D537" s="172" t="s">
        <v>341</v>
      </c>
      <c r="E537" s="54">
        <v>289</v>
      </c>
      <c r="F537" s="55">
        <v>697</v>
      </c>
      <c r="G537" s="55">
        <v>1187</v>
      </c>
      <c r="H537" s="56">
        <v>206876.95</v>
      </c>
      <c r="I537" s="57">
        <v>170</v>
      </c>
      <c r="J537" s="55">
        <v>234</v>
      </c>
      <c r="K537" s="55">
        <v>366</v>
      </c>
      <c r="L537" s="56">
        <v>63825.1</v>
      </c>
      <c r="M537" s="57">
        <v>151</v>
      </c>
      <c r="N537" s="54">
        <v>212</v>
      </c>
      <c r="O537" s="55">
        <v>379</v>
      </c>
      <c r="P537" s="56">
        <v>66144.8</v>
      </c>
      <c r="Q537" s="57">
        <v>126</v>
      </c>
      <c r="R537" s="55">
        <v>161</v>
      </c>
      <c r="S537" s="55">
        <v>268</v>
      </c>
      <c r="T537" s="56">
        <v>46805.9</v>
      </c>
      <c r="U537" s="57">
        <v>58</v>
      </c>
      <c r="V537" s="55">
        <v>90</v>
      </c>
      <c r="W537" s="55">
        <v>174</v>
      </c>
      <c r="X537" s="58">
        <v>30101.15</v>
      </c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</row>
    <row r="538" spans="1:143" ht="22.5">
      <c r="A538" s="138" t="s">
        <v>529</v>
      </c>
      <c r="B538" s="174" t="s">
        <v>313</v>
      </c>
      <c r="C538" s="172" t="s">
        <v>314</v>
      </c>
      <c r="D538" s="172" t="s">
        <v>549</v>
      </c>
      <c r="E538" s="54">
        <v>18</v>
      </c>
      <c r="F538" s="55">
        <v>20</v>
      </c>
      <c r="G538" s="55">
        <v>35</v>
      </c>
      <c r="H538" s="56">
        <v>5927.95</v>
      </c>
      <c r="I538" s="57">
        <v>5</v>
      </c>
      <c r="J538" s="55">
        <v>5</v>
      </c>
      <c r="K538" s="55">
        <v>12</v>
      </c>
      <c r="L538" s="56">
        <v>1509.8</v>
      </c>
      <c r="M538" s="57">
        <v>10</v>
      </c>
      <c r="N538" s="54">
        <v>10</v>
      </c>
      <c r="O538" s="55">
        <v>14</v>
      </c>
      <c r="P538" s="56">
        <v>3181.85</v>
      </c>
      <c r="Q538" s="57">
        <v>4</v>
      </c>
      <c r="R538" s="55">
        <v>5</v>
      </c>
      <c r="S538" s="55">
        <v>9</v>
      </c>
      <c r="T538" s="56">
        <v>1236.3</v>
      </c>
      <c r="U538" s="57"/>
      <c r="V538" s="55"/>
      <c r="W538" s="55"/>
      <c r="X538" s="5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</row>
    <row r="539" spans="1:143" ht="22.5">
      <c r="A539" s="138" t="s">
        <v>529</v>
      </c>
      <c r="B539" s="174" t="s">
        <v>313</v>
      </c>
      <c r="C539" s="172" t="s">
        <v>314</v>
      </c>
      <c r="D539" s="172" t="s">
        <v>315</v>
      </c>
      <c r="E539" s="54">
        <v>2375</v>
      </c>
      <c r="F539" s="55">
        <v>9262</v>
      </c>
      <c r="G539" s="55">
        <v>14003</v>
      </c>
      <c r="H539" s="56">
        <v>2929647.08</v>
      </c>
      <c r="I539" s="57">
        <v>1478</v>
      </c>
      <c r="J539" s="55">
        <v>2185</v>
      </c>
      <c r="K539" s="55">
        <v>3159</v>
      </c>
      <c r="L539" s="56">
        <v>831442.4</v>
      </c>
      <c r="M539" s="57">
        <v>1488</v>
      </c>
      <c r="N539" s="54">
        <v>2326</v>
      </c>
      <c r="O539" s="55">
        <v>3558</v>
      </c>
      <c r="P539" s="56">
        <v>935964.65</v>
      </c>
      <c r="Q539" s="57">
        <v>1407</v>
      </c>
      <c r="R539" s="55">
        <v>2134</v>
      </c>
      <c r="S539" s="55">
        <v>3309</v>
      </c>
      <c r="T539" s="56">
        <v>527909.52</v>
      </c>
      <c r="U539" s="57">
        <v>1511</v>
      </c>
      <c r="V539" s="55">
        <v>2619</v>
      </c>
      <c r="W539" s="55">
        <v>3978</v>
      </c>
      <c r="X539" s="58">
        <v>634330.51</v>
      </c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</row>
    <row r="540" spans="1:143" ht="12.75">
      <c r="A540" s="138" t="s">
        <v>529</v>
      </c>
      <c r="B540" s="174" t="s">
        <v>313</v>
      </c>
      <c r="C540" s="172" t="s">
        <v>314</v>
      </c>
      <c r="D540" s="172" t="s">
        <v>342</v>
      </c>
      <c r="E540" s="54">
        <v>44</v>
      </c>
      <c r="F540" s="55">
        <v>122</v>
      </c>
      <c r="G540" s="55">
        <v>687</v>
      </c>
      <c r="H540" s="56">
        <v>77480.5</v>
      </c>
      <c r="I540" s="57">
        <v>21</v>
      </c>
      <c r="J540" s="55">
        <v>30</v>
      </c>
      <c r="K540" s="55">
        <v>156</v>
      </c>
      <c r="L540" s="56">
        <v>17574</v>
      </c>
      <c r="M540" s="57">
        <v>19</v>
      </c>
      <c r="N540" s="54">
        <v>29</v>
      </c>
      <c r="O540" s="55">
        <v>172</v>
      </c>
      <c r="P540" s="56">
        <v>19381.2</v>
      </c>
      <c r="Q540" s="57">
        <v>21</v>
      </c>
      <c r="R540" s="55">
        <v>28</v>
      </c>
      <c r="S540" s="55">
        <v>158</v>
      </c>
      <c r="T540" s="56">
        <v>17801.8</v>
      </c>
      <c r="U540" s="57">
        <v>26</v>
      </c>
      <c r="V540" s="55">
        <v>35</v>
      </c>
      <c r="W540" s="55">
        <v>201</v>
      </c>
      <c r="X540" s="58">
        <v>22723.5</v>
      </c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</row>
    <row r="541" spans="1:143" ht="12.75">
      <c r="A541" s="138" t="s">
        <v>529</v>
      </c>
      <c r="B541" s="174" t="s">
        <v>313</v>
      </c>
      <c r="C541" s="172" t="s">
        <v>314</v>
      </c>
      <c r="D541" s="172" t="s">
        <v>343</v>
      </c>
      <c r="E541" s="54">
        <v>17</v>
      </c>
      <c r="F541" s="55">
        <v>57</v>
      </c>
      <c r="G541" s="55">
        <v>197</v>
      </c>
      <c r="H541" s="56">
        <v>17895.1</v>
      </c>
      <c r="I541" s="57">
        <v>14</v>
      </c>
      <c r="J541" s="55">
        <v>20</v>
      </c>
      <c r="K541" s="55">
        <v>67</v>
      </c>
      <c r="L541" s="56">
        <v>6091.6</v>
      </c>
      <c r="M541" s="57">
        <v>7</v>
      </c>
      <c r="N541" s="54">
        <v>12</v>
      </c>
      <c r="O541" s="55">
        <v>47</v>
      </c>
      <c r="P541" s="56">
        <v>4303.7</v>
      </c>
      <c r="Q541" s="57">
        <v>8</v>
      </c>
      <c r="R541" s="55">
        <v>14</v>
      </c>
      <c r="S541" s="55">
        <v>51</v>
      </c>
      <c r="T541" s="56">
        <v>4632.6</v>
      </c>
      <c r="U541" s="57">
        <v>6</v>
      </c>
      <c r="V541" s="55">
        <v>11</v>
      </c>
      <c r="W541" s="55">
        <v>32</v>
      </c>
      <c r="X541" s="58">
        <v>2867.2</v>
      </c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</row>
    <row r="542" spans="1:143" ht="12.75">
      <c r="A542" s="138" t="s">
        <v>529</v>
      </c>
      <c r="B542" s="174" t="s">
        <v>313</v>
      </c>
      <c r="C542" s="172" t="s">
        <v>314</v>
      </c>
      <c r="D542" s="172" t="s">
        <v>344</v>
      </c>
      <c r="E542" s="54">
        <v>30</v>
      </c>
      <c r="F542" s="55">
        <v>91</v>
      </c>
      <c r="G542" s="55">
        <v>264</v>
      </c>
      <c r="H542" s="56">
        <v>18214.6</v>
      </c>
      <c r="I542" s="57">
        <v>19</v>
      </c>
      <c r="J542" s="55">
        <v>26</v>
      </c>
      <c r="K542" s="55">
        <v>60</v>
      </c>
      <c r="L542" s="56">
        <v>5047.5</v>
      </c>
      <c r="M542" s="57">
        <v>19</v>
      </c>
      <c r="N542" s="54">
        <v>24</v>
      </c>
      <c r="O542" s="55">
        <v>71</v>
      </c>
      <c r="P542" s="56">
        <v>6060.4</v>
      </c>
      <c r="Q542" s="57">
        <v>16</v>
      </c>
      <c r="R542" s="55">
        <v>20</v>
      </c>
      <c r="S542" s="55">
        <v>54</v>
      </c>
      <c r="T542" s="56">
        <v>3021</v>
      </c>
      <c r="U542" s="57">
        <v>16</v>
      </c>
      <c r="V542" s="55">
        <v>21</v>
      </c>
      <c r="W542" s="55">
        <v>79</v>
      </c>
      <c r="X542" s="58">
        <v>4085.7</v>
      </c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</row>
    <row r="543" spans="1:143" ht="12.75">
      <c r="A543" s="138" t="s">
        <v>529</v>
      </c>
      <c r="B543" s="174" t="s">
        <v>313</v>
      </c>
      <c r="C543" s="172" t="s">
        <v>314</v>
      </c>
      <c r="D543" s="172" t="s">
        <v>345</v>
      </c>
      <c r="E543" s="54">
        <v>44</v>
      </c>
      <c r="F543" s="55">
        <v>165</v>
      </c>
      <c r="G543" s="55">
        <v>755</v>
      </c>
      <c r="H543" s="56">
        <v>66292.4</v>
      </c>
      <c r="I543" s="57">
        <v>31</v>
      </c>
      <c r="J543" s="55">
        <v>45</v>
      </c>
      <c r="K543" s="55">
        <v>225</v>
      </c>
      <c r="L543" s="56">
        <v>23988</v>
      </c>
      <c r="M543" s="57">
        <v>28</v>
      </c>
      <c r="N543" s="54">
        <v>41</v>
      </c>
      <c r="O543" s="55">
        <v>194</v>
      </c>
      <c r="P543" s="56">
        <v>20671.4</v>
      </c>
      <c r="Q543" s="57">
        <v>20</v>
      </c>
      <c r="R543" s="55">
        <v>27</v>
      </c>
      <c r="S543" s="55">
        <v>123</v>
      </c>
      <c r="T543" s="56">
        <v>7950</v>
      </c>
      <c r="U543" s="57">
        <v>28</v>
      </c>
      <c r="V543" s="55">
        <v>52</v>
      </c>
      <c r="W543" s="55">
        <v>213</v>
      </c>
      <c r="X543" s="58">
        <v>13683</v>
      </c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</row>
    <row r="544" spans="1:143" ht="22.5">
      <c r="A544" s="138" t="s">
        <v>529</v>
      </c>
      <c r="B544" s="174" t="s">
        <v>313</v>
      </c>
      <c r="C544" s="172" t="s">
        <v>314</v>
      </c>
      <c r="D544" s="172" t="s">
        <v>346</v>
      </c>
      <c r="E544" s="54">
        <v>161</v>
      </c>
      <c r="F544" s="55">
        <v>328</v>
      </c>
      <c r="G544" s="55">
        <v>961</v>
      </c>
      <c r="H544" s="56">
        <v>66282.4</v>
      </c>
      <c r="I544" s="57">
        <v>73</v>
      </c>
      <c r="J544" s="55">
        <v>99</v>
      </c>
      <c r="K544" s="55">
        <v>293</v>
      </c>
      <c r="L544" s="56">
        <v>23409.05</v>
      </c>
      <c r="M544" s="57">
        <v>83</v>
      </c>
      <c r="N544" s="54">
        <v>101</v>
      </c>
      <c r="O544" s="55">
        <v>286</v>
      </c>
      <c r="P544" s="56">
        <v>23173.3</v>
      </c>
      <c r="Q544" s="57">
        <v>54</v>
      </c>
      <c r="R544" s="55">
        <v>76</v>
      </c>
      <c r="S544" s="55">
        <v>228</v>
      </c>
      <c r="T544" s="56">
        <v>11871.65</v>
      </c>
      <c r="U544" s="57">
        <v>40</v>
      </c>
      <c r="V544" s="55">
        <v>52</v>
      </c>
      <c r="W544" s="55">
        <v>154</v>
      </c>
      <c r="X544" s="58">
        <v>7828.4</v>
      </c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</row>
    <row r="545" spans="1:143" ht="22.5">
      <c r="A545" s="138" t="s">
        <v>529</v>
      </c>
      <c r="B545" s="174" t="s">
        <v>313</v>
      </c>
      <c r="C545" s="172" t="s">
        <v>314</v>
      </c>
      <c r="D545" s="172" t="s">
        <v>347</v>
      </c>
      <c r="E545" s="54">
        <v>105</v>
      </c>
      <c r="F545" s="55">
        <v>358</v>
      </c>
      <c r="G545" s="55">
        <v>867</v>
      </c>
      <c r="H545" s="56">
        <v>101274.75</v>
      </c>
      <c r="I545" s="57">
        <v>52</v>
      </c>
      <c r="J545" s="55">
        <v>78</v>
      </c>
      <c r="K545" s="55">
        <v>169</v>
      </c>
      <c r="L545" s="56">
        <v>22177.8</v>
      </c>
      <c r="M545" s="57">
        <v>51</v>
      </c>
      <c r="N545" s="54">
        <v>83</v>
      </c>
      <c r="O545" s="55">
        <v>207</v>
      </c>
      <c r="P545" s="56">
        <v>26609.8</v>
      </c>
      <c r="Q545" s="57">
        <v>55</v>
      </c>
      <c r="R545" s="55">
        <v>88</v>
      </c>
      <c r="S545" s="55">
        <v>208</v>
      </c>
      <c r="T545" s="56">
        <v>22374.85</v>
      </c>
      <c r="U545" s="57">
        <v>62</v>
      </c>
      <c r="V545" s="55">
        <v>109</v>
      </c>
      <c r="W545" s="55">
        <v>283</v>
      </c>
      <c r="X545" s="58">
        <v>30112.3</v>
      </c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</row>
    <row r="546" spans="1:143" ht="12.75">
      <c r="A546" s="138" t="s">
        <v>529</v>
      </c>
      <c r="B546" s="174" t="s">
        <v>313</v>
      </c>
      <c r="C546" s="172" t="s">
        <v>314</v>
      </c>
      <c r="D546" s="172" t="s">
        <v>348</v>
      </c>
      <c r="E546" s="54">
        <v>266</v>
      </c>
      <c r="F546" s="55">
        <v>460</v>
      </c>
      <c r="G546" s="55">
        <v>1743</v>
      </c>
      <c r="H546" s="56">
        <v>133139.55</v>
      </c>
      <c r="I546" s="57">
        <v>79</v>
      </c>
      <c r="J546" s="55">
        <v>104</v>
      </c>
      <c r="K546" s="55">
        <v>373</v>
      </c>
      <c r="L546" s="56">
        <v>27404.85</v>
      </c>
      <c r="M546" s="57">
        <v>81</v>
      </c>
      <c r="N546" s="54">
        <v>100</v>
      </c>
      <c r="O546" s="55">
        <v>351</v>
      </c>
      <c r="P546" s="56">
        <v>25837.25</v>
      </c>
      <c r="Q546" s="57">
        <v>89</v>
      </c>
      <c r="R546" s="55">
        <v>117</v>
      </c>
      <c r="S546" s="55">
        <v>434</v>
      </c>
      <c r="T546" s="56">
        <v>31382.9</v>
      </c>
      <c r="U546" s="57">
        <v>108</v>
      </c>
      <c r="V546" s="55">
        <v>139</v>
      </c>
      <c r="W546" s="55">
        <v>585</v>
      </c>
      <c r="X546" s="58">
        <v>48514.55</v>
      </c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</row>
    <row r="547" spans="1:143" ht="22.5">
      <c r="A547" s="138" t="s">
        <v>529</v>
      </c>
      <c r="B547" s="174" t="s">
        <v>313</v>
      </c>
      <c r="C547" s="172" t="s">
        <v>314</v>
      </c>
      <c r="D547" s="172" t="s">
        <v>349</v>
      </c>
      <c r="E547" s="54">
        <v>3</v>
      </c>
      <c r="F547" s="55">
        <v>3</v>
      </c>
      <c r="G547" s="55">
        <v>6</v>
      </c>
      <c r="H547" s="56">
        <v>476.5</v>
      </c>
      <c r="I547" s="57">
        <v>2</v>
      </c>
      <c r="J547" s="55">
        <v>2</v>
      </c>
      <c r="K547" s="55">
        <v>4</v>
      </c>
      <c r="L547" s="56">
        <v>337.9</v>
      </c>
      <c r="M547" s="57">
        <v>1</v>
      </c>
      <c r="N547" s="54">
        <v>1</v>
      </c>
      <c r="O547" s="55">
        <v>2</v>
      </c>
      <c r="P547" s="56">
        <v>138.6</v>
      </c>
      <c r="Q547" s="57"/>
      <c r="R547" s="55"/>
      <c r="S547" s="55"/>
      <c r="T547" s="56"/>
      <c r="U547" s="57"/>
      <c r="V547" s="55"/>
      <c r="W547" s="55"/>
      <c r="X547" s="5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</row>
    <row r="548" spans="1:143" ht="22.5">
      <c r="A548" s="138" t="s">
        <v>529</v>
      </c>
      <c r="B548" s="174" t="s">
        <v>313</v>
      </c>
      <c r="C548" s="172" t="s">
        <v>314</v>
      </c>
      <c r="D548" s="172" t="s">
        <v>550</v>
      </c>
      <c r="E548" s="54">
        <v>1</v>
      </c>
      <c r="F548" s="55">
        <v>1</v>
      </c>
      <c r="G548" s="55">
        <v>2</v>
      </c>
      <c r="H548" s="56">
        <v>164.4</v>
      </c>
      <c r="I548" s="57">
        <v>1</v>
      </c>
      <c r="J548" s="55">
        <v>1</v>
      </c>
      <c r="K548" s="55">
        <v>2</v>
      </c>
      <c r="L548" s="56">
        <v>164.4</v>
      </c>
      <c r="M548" s="57"/>
      <c r="N548" s="54"/>
      <c r="O548" s="55"/>
      <c r="P548" s="56"/>
      <c r="Q548" s="57"/>
      <c r="R548" s="55"/>
      <c r="S548" s="55"/>
      <c r="T548" s="56"/>
      <c r="U548" s="57"/>
      <c r="V548" s="55"/>
      <c r="W548" s="55"/>
      <c r="X548" s="5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</row>
    <row r="549" spans="1:143" ht="22.5">
      <c r="A549" s="138" t="s">
        <v>529</v>
      </c>
      <c r="B549" s="174" t="s">
        <v>313</v>
      </c>
      <c r="C549" s="172" t="s">
        <v>314</v>
      </c>
      <c r="D549" s="172" t="s">
        <v>350</v>
      </c>
      <c r="E549" s="54">
        <v>136</v>
      </c>
      <c r="F549" s="55">
        <v>193</v>
      </c>
      <c r="G549" s="55">
        <v>665</v>
      </c>
      <c r="H549" s="56">
        <v>37557.1</v>
      </c>
      <c r="I549" s="57">
        <v>10</v>
      </c>
      <c r="J549" s="55">
        <v>10</v>
      </c>
      <c r="K549" s="55">
        <v>32</v>
      </c>
      <c r="L549" s="56">
        <v>2656.8</v>
      </c>
      <c r="M549" s="57">
        <v>44</v>
      </c>
      <c r="N549" s="54">
        <v>47</v>
      </c>
      <c r="O549" s="55">
        <v>161</v>
      </c>
      <c r="P549" s="56">
        <v>11320.4</v>
      </c>
      <c r="Q549" s="57">
        <v>38</v>
      </c>
      <c r="R549" s="55">
        <v>45</v>
      </c>
      <c r="S549" s="55">
        <v>151</v>
      </c>
      <c r="T549" s="56">
        <v>7465.95</v>
      </c>
      <c r="U549" s="57">
        <v>70</v>
      </c>
      <c r="V549" s="55">
        <v>91</v>
      </c>
      <c r="W549" s="55">
        <v>321</v>
      </c>
      <c r="X549" s="58">
        <v>16113.95</v>
      </c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</row>
    <row r="550" spans="1:143" ht="22.5">
      <c r="A550" s="138" t="s">
        <v>529</v>
      </c>
      <c r="B550" s="174" t="s">
        <v>313</v>
      </c>
      <c r="C550" s="172" t="s">
        <v>314</v>
      </c>
      <c r="D550" s="172" t="s">
        <v>351</v>
      </c>
      <c r="E550" s="54">
        <v>3</v>
      </c>
      <c r="F550" s="55">
        <v>4</v>
      </c>
      <c r="G550" s="55">
        <v>8</v>
      </c>
      <c r="H550" s="56">
        <v>943.7</v>
      </c>
      <c r="I550" s="57"/>
      <c r="J550" s="55"/>
      <c r="K550" s="55"/>
      <c r="L550" s="56"/>
      <c r="M550" s="57"/>
      <c r="N550" s="54"/>
      <c r="O550" s="55"/>
      <c r="P550" s="56"/>
      <c r="Q550" s="57">
        <v>2</v>
      </c>
      <c r="R550" s="55">
        <v>3</v>
      </c>
      <c r="S550" s="55">
        <v>5</v>
      </c>
      <c r="T550" s="56">
        <v>580</v>
      </c>
      <c r="U550" s="57">
        <v>1</v>
      </c>
      <c r="V550" s="55">
        <v>1</v>
      </c>
      <c r="W550" s="55">
        <v>3</v>
      </c>
      <c r="X550" s="58">
        <v>363.7</v>
      </c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</row>
    <row r="551" spans="1:143" ht="22.5">
      <c r="A551" s="138" t="s">
        <v>529</v>
      </c>
      <c r="B551" s="174" t="s">
        <v>313</v>
      </c>
      <c r="C551" s="172" t="s">
        <v>314</v>
      </c>
      <c r="D551" s="172" t="s">
        <v>316</v>
      </c>
      <c r="E551" s="54">
        <v>2071</v>
      </c>
      <c r="F551" s="55">
        <v>6652</v>
      </c>
      <c r="G551" s="55">
        <v>21054</v>
      </c>
      <c r="H551" s="56">
        <v>1903501.4</v>
      </c>
      <c r="I551" s="57">
        <v>1128</v>
      </c>
      <c r="J551" s="55">
        <v>1544</v>
      </c>
      <c r="K551" s="55">
        <v>4720</v>
      </c>
      <c r="L551" s="56">
        <v>427091.8</v>
      </c>
      <c r="M551" s="57">
        <v>1125</v>
      </c>
      <c r="N551" s="54">
        <v>1628</v>
      </c>
      <c r="O551" s="55">
        <v>5175</v>
      </c>
      <c r="P551" s="56">
        <v>467752.7</v>
      </c>
      <c r="Q551" s="57">
        <v>1090</v>
      </c>
      <c r="R551" s="55">
        <v>1553</v>
      </c>
      <c r="S551" s="55">
        <v>4949</v>
      </c>
      <c r="T551" s="56">
        <v>447061.05</v>
      </c>
      <c r="U551" s="57">
        <v>1199</v>
      </c>
      <c r="V551" s="55">
        <v>1933</v>
      </c>
      <c r="W551" s="55">
        <v>6209</v>
      </c>
      <c r="X551" s="58">
        <v>561595.85</v>
      </c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</row>
    <row r="552" spans="1:143" ht="22.5">
      <c r="A552" s="138" t="s">
        <v>529</v>
      </c>
      <c r="B552" s="174" t="s">
        <v>313</v>
      </c>
      <c r="C552" s="172" t="s">
        <v>314</v>
      </c>
      <c r="D552" s="172" t="s">
        <v>551</v>
      </c>
      <c r="E552" s="54">
        <v>23</v>
      </c>
      <c r="F552" s="55">
        <v>30</v>
      </c>
      <c r="G552" s="55">
        <v>71</v>
      </c>
      <c r="H552" s="56">
        <v>4525.3</v>
      </c>
      <c r="I552" s="57"/>
      <c r="J552" s="55"/>
      <c r="K552" s="55"/>
      <c r="L552" s="56"/>
      <c r="M552" s="57"/>
      <c r="N552" s="54"/>
      <c r="O552" s="55"/>
      <c r="P552" s="56"/>
      <c r="Q552" s="57">
        <v>10</v>
      </c>
      <c r="R552" s="55">
        <v>10</v>
      </c>
      <c r="S552" s="55">
        <v>27</v>
      </c>
      <c r="T552" s="56">
        <v>1767</v>
      </c>
      <c r="U552" s="57">
        <v>15</v>
      </c>
      <c r="V552" s="55">
        <v>20</v>
      </c>
      <c r="W552" s="55">
        <v>44</v>
      </c>
      <c r="X552" s="58">
        <v>2758.3</v>
      </c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</row>
    <row r="553" spans="1:143" ht="22.5">
      <c r="A553" s="138" t="s">
        <v>529</v>
      </c>
      <c r="B553" s="174" t="s">
        <v>313</v>
      </c>
      <c r="C553" s="172" t="s">
        <v>314</v>
      </c>
      <c r="D553" s="172" t="s">
        <v>552</v>
      </c>
      <c r="E553" s="54">
        <v>14</v>
      </c>
      <c r="F553" s="55">
        <v>24</v>
      </c>
      <c r="G553" s="55">
        <v>56</v>
      </c>
      <c r="H553" s="56">
        <v>7001</v>
      </c>
      <c r="I553" s="57"/>
      <c r="J553" s="55"/>
      <c r="K553" s="55"/>
      <c r="L553" s="56"/>
      <c r="M553" s="57"/>
      <c r="N553" s="54"/>
      <c r="O553" s="55"/>
      <c r="P553" s="56"/>
      <c r="Q553" s="57">
        <v>7</v>
      </c>
      <c r="R553" s="55">
        <v>12</v>
      </c>
      <c r="S553" s="55">
        <v>22</v>
      </c>
      <c r="T553" s="56">
        <v>2797.8</v>
      </c>
      <c r="U553" s="57">
        <v>9</v>
      </c>
      <c r="V553" s="55">
        <v>12</v>
      </c>
      <c r="W553" s="55">
        <v>34</v>
      </c>
      <c r="X553" s="58">
        <v>4203.2</v>
      </c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</row>
    <row r="554" spans="1:143" ht="12.75">
      <c r="A554" s="138" t="s">
        <v>529</v>
      </c>
      <c r="B554" s="174" t="s">
        <v>313</v>
      </c>
      <c r="C554" s="172" t="s">
        <v>314</v>
      </c>
      <c r="D554" s="135" t="s">
        <v>677</v>
      </c>
      <c r="E554" s="26">
        <v>5535</v>
      </c>
      <c r="F554" s="27">
        <f>SUM(F532:F553)</f>
        <v>22121</v>
      </c>
      <c r="G554" s="27">
        <f>SUM(G532:G553)</f>
        <v>50859</v>
      </c>
      <c r="H554" s="27">
        <f>SUM(H532:H553)</f>
        <v>7156661.600000001</v>
      </c>
      <c r="I554" s="29">
        <v>3544</v>
      </c>
      <c r="J554" s="27">
        <f>SUM(J532:J553)</f>
        <v>5275</v>
      </c>
      <c r="K554" s="27">
        <f>SUM(K532:K553)</f>
        <v>11499</v>
      </c>
      <c r="L554" s="27">
        <f>SUM(L532:L553)</f>
        <v>1893151.9500000002</v>
      </c>
      <c r="M554" s="29">
        <v>3559</v>
      </c>
      <c r="N554" s="27">
        <f>SUM(N532:N553)</f>
        <v>5587</v>
      </c>
      <c r="O554" s="27">
        <f>SUM(O532:O553)</f>
        <v>12732</v>
      </c>
      <c r="P554" s="27">
        <f>SUM(P532:P553)</f>
        <v>2113108.35</v>
      </c>
      <c r="Q554" s="29">
        <v>3348</v>
      </c>
      <c r="R554" s="27">
        <f>SUM(R532:R553)</f>
        <v>5106</v>
      </c>
      <c r="S554" s="27">
        <f>SUM(S532:S553)</f>
        <v>11955</v>
      </c>
      <c r="T554" s="27">
        <f>SUM(T532:T553)</f>
        <v>1422404.9400000002</v>
      </c>
      <c r="U554" s="29">
        <v>3532</v>
      </c>
      <c r="V554" s="27">
        <f>SUM(V532:V553)</f>
        <v>6164</v>
      </c>
      <c r="W554" s="27">
        <f>SUM(W532:W553)</f>
        <v>14674</v>
      </c>
      <c r="X554" s="27">
        <f>SUM(X532:X553)</f>
        <v>1727996.3599999999</v>
      </c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</row>
    <row r="555" spans="1:143" ht="12.75">
      <c r="A555" s="138" t="s">
        <v>529</v>
      </c>
      <c r="B555" s="174" t="s">
        <v>553</v>
      </c>
      <c r="C555" s="172" t="s">
        <v>554</v>
      </c>
      <c r="D555" s="172" t="s">
        <v>555</v>
      </c>
      <c r="E555" s="54">
        <v>133</v>
      </c>
      <c r="F555" s="55">
        <v>306</v>
      </c>
      <c r="G555" s="55">
        <v>857</v>
      </c>
      <c r="H555" s="56">
        <v>196249.45</v>
      </c>
      <c r="I555" s="57">
        <v>21</v>
      </c>
      <c r="J555" s="55">
        <v>28</v>
      </c>
      <c r="K555" s="55">
        <v>83</v>
      </c>
      <c r="L555" s="56">
        <v>26229.4</v>
      </c>
      <c r="M555" s="57">
        <v>54</v>
      </c>
      <c r="N555" s="54">
        <v>76</v>
      </c>
      <c r="O555" s="55">
        <v>225</v>
      </c>
      <c r="P555" s="56">
        <v>49987.9</v>
      </c>
      <c r="Q555" s="57">
        <v>53</v>
      </c>
      <c r="R555" s="55">
        <v>84</v>
      </c>
      <c r="S555" s="55">
        <v>241</v>
      </c>
      <c r="T555" s="56">
        <v>51867.9</v>
      </c>
      <c r="U555" s="57">
        <v>78</v>
      </c>
      <c r="V555" s="55">
        <v>118</v>
      </c>
      <c r="W555" s="55">
        <v>307</v>
      </c>
      <c r="X555" s="58">
        <v>68164.25</v>
      </c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</row>
    <row r="556" spans="1:143" ht="12.75">
      <c r="A556" s="138" t="s">
        <v>529</v>
      </c>
      <c r="B556" s="174" t="s">
        <v>553</v>
      </c>
      <c r="C556" s="172" t="s">
        <v>554</v>
      </c>
      <c r="D556" s="172" t="s">
        <v>556</v>
      </c>
      <c r="E556" s="54">
        <v>27</v>
      </c>
      <c r="F556" s="55">
        <v>49</v>
      </c>
      <c r="G556" s="55">
        <v>154</v>
      </c>
      <c r="H556" s="56">
        <v>33207.8</v>
      </c>
      <c r="I556" s="57"/>
      <c r="J556" s="55"/>
      <c r="K556" s="55"/>
      <c r="L556" s="56"/>
      <c r="M556" s="57">
        <v>3</v>
      </c>
      <c r="N556" s="54">
        <v>3</v>
      </c>
      <c r="O556" s="55">
        <v>8</v>
      </c>
      <c r="P556" s="56">
        <v>1716</v>
      </c>
      <c r="Q556" s="57">
        <v>6</v>
      </c>
      <c r="R556" s="55">
        <v>11</v>
      </c>
      <c r="S556" s="55">
        <v>28</v>
      </c>
      <c r="T556" s="56">
        <v>5996</v>
      </c>
      <c r="U556" s="57">
        <v>23</v>
      </c>
      <c r="V556" s="55">
        <v>35</v>
      </c>
      <c r="W556" s="55">
        <v>118</v>
      </c>
      <c r="X556" s="58">
        <v>25495.8</v>
      </c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</row>
    <row r="557" spans="1:143" ht="12.75">
      <c r="A557" s="138" t="s">
        <v>529</v>
      </c>
      <c r="B557" s="174" t="s">
        <v>553</v>
      </c>
      <c r="C557" s="172" t="s">
        <v>554</v>
      </c>
      <c r="D557" s="172" t="s">
        <v>557</v>
      </c>
      <c r="E557" s="54">
        <v>36</v>
      </c>
      <c r="F557" s="55">
        <v>66</v>
      </c>
      <c r="G557" s="55">
        <v>195</v>
      </c>
      <c r="H557" s="56">
        <v>84814.85</v>
      </c>
      <c r="I557" s="57">
        <v>14</v>
      </c>
      <c r="J557" s="55">
        <v>24</v>
      </c>
      <c r="K557" s="55">
        <v>72</v>
      </c>
      <c r="L557" s="56">
        <v>32131.95</v>
      </c>
      <c r="M557" s="57">
        <v>23</v>
      </c>
      <c r="N557" s="54">
        <v>30</v>
      </c>
      <c r="O557" s="55">
        <v>82</v>
      </c>
      <c r="P557" s="56">
        <v>34758.3</v>
      </c>
      <c r="Q557" s="57">
        <v>3</v>
      </c>
      <c r="R557" s="55">
        <v>3</v>
      </c>
      <c r="S557" s="55">
        <v>6</v>
      </c>
      <c r="T557" s="56">
        <v>2605.5</v>
      </c>
      <c r="U557" s="57">
        <v>5</v>
      </c>
      <c r="V557" s="55">
        <v>9</v>
      </c>
      <c r="W557" s="55">
        <v>35</v>
      </c>
      <c r="X557" s="58">
        <v>15319.1</v>
      </c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</row>
    <row r="558" spans="1:143" ht="12.75">
      <c r="A558" s="138" t="s">
        <v>529</v>
      </c>
      <c r="B558" s="174" t="s">
        <v>553</v>
      </c>
      <c r="C558" s="172" t="s">
        <v>554</v>
      </c>
      <c r="D558" s="172" t="s">
        <v>558</v>
      </c>
      <c r="E558" s="54">
        <v>19</v>
      </c>
      <c r="F558" s="55">
        <v>53</v>
      </c>
      <c r="G558" s="55">
        <v>165</v>
      </c>
      <c r="H558" s="56">
        <v>72027.2</v>
      </c>
      <c r="I558" s="57"/>
      <c r="J558" s="55"/>
      <c r="K558" s="55"/>
      <c r="L558" s="56"/>
      <c r="M558" s="57">
        <v>6</v>
      </c>
      <c r="N558" s="54">
        <v>7</v>
      </c>
      <c r="O558" s="55">
        <v>22</v>
      </c>
      <c r="P558" s="56">
        <v>9632.4</v>
      </c>
      <c r="Q558" s="57">
        <v>10</v>
      </c>
      <c r="R558" s="55">
        <v>20</v>
      </c>
      <c r="S558" s="55">
        <v>62</v>
      </c>
      <c r="T558" s="56">
        <v>27138.1</v>
      </c>
      <c r="U558" s="57">
        <v>15</v>
      </c>
      <c r="V558" s="55">
        <v>26</v>
      </c>
      <c r="W558" s="55">
        <v>81</v>
      </c>
      <c r="X558" s="58">
        <v>35256.7</v>
      </c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</row>
    <row r="559" spans="1:143" ht="12.75">
      <c r="A559" s="138" t="s">
        <v>529</v>
      </c>
      <c r="B559" s="174" t="s">
        <v>553</v>
      </c>
      <c r="C559" s="172" t="s">
        <v>554</v>
      </c>
      <c r="D559" s="172" t="s">
        <v>557</v>
      </c>
      <c r="E559" s="54">
        <v>87</v>
      </c>
      <c r="F559" s="55">
        <v>201</v>
      </c>
      <c r="G559" s="55">
        <v>595</v>
      </c>
      <c r="H559" s="56">
        <v>256726.7</v>
      </c>
      <c r="I559" s="57"/>
      <c r="J559" s="55"/>
      <c r="K559" s="55"/>
      <c r="L559" s="56"/>
      <c r="M559" s="57">
        <v>15</v>
      </c>
      <c r="N559" s="54">
        <v>17</v>
      </c>
      <c r="O559" s="55">
        <v>55</v>
      </c>
      <c r="P559" s="56">
        <v>23203.4</v>
      </c>
      <c r="Q559" s="57">
        <v>41</v>
      </c>
      <c r="R559" s="55">
        <v>56</v>
      </c>
      <c r="S559" s="55">
        <v>182</v>
      </c>
      <c r="T559" s="56">
        <v>79549.55</v>
      </c>
      <c r="U559" s="57">
        <v>75</v>
      </c>
      <c r="V559" s="55">
        <v>128</v>
      </c>
      <c r="W559" s="55">
        <v>358</v>
      </c>
      <c r="X559" s="58">
        <v>153973.75</v>
      </c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</row>
    <row r="560" spans="1:143" ht="12.75">
      <c r="A560" s="138" t="s">
        <v>529</v>
      </c>
      <c r="B560" s="174" t="s">
        <v>553</v>
      </c>
      <c r="C560" s="172" t="s">
        <v>554</v>
      </c>
      <c r="D560" s="172" t="s">
        <v>559</v>
      </c>
      <c r="E560" s="54">
        <v>5</v>
      </c>
      <c r="F560" s="55">
        <v>5</v>
      </c>
      <c r="G560" s="55">
        <v>13</v>
      </c>
      <c r="H560" s="56">
        <v>3404.25</v>
      </c>
      <c r="I560" s="57">
        <v>2</v>
      </c>
      <c r="J560" s="55">
        <v>2</v>
      </c>
      <c r="K560" s="55">
        <v>7</v>
      </c>
      <c r="L560" s="56">
        <v>1343.2</v>
      </c>
      <c r="M560" s="57">
        <v>2</v>
      </c>
      <c r="N560" s="54">
        <v>2</v>
      </c>
      <c r="O560" s="55">
        <v>3</v>
      </c>
      <c r="P560" s="56">
        <v>1346.95</v>
      </c>
      <c r="Q560" s="57"/>
      <c r="R560" s="55"/>
      <c r="S560" s="55"/>
      <c r="T560" s="56"/>
      <c r="U560" s="57">
        <v>1</v>
      </c>
      <c r="V560" s="55">
        <v>1</v>
      </c>
      <c r="W560" s="55">
        <v>3</v>
      </c>
      <c r="X560" s="58">
        <v>714.1</v>
      </c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</row>
    <row r="561" spans="1:143" ht="12.75">
      <c r="A561" s="138" t="s">
        <v>529</v>
      </c>
      <c r="B561" s="174" t="s">
        <v>553</v>
      </c>
      <c r="C561" s="172" t="s">
        <v>554</v>
      </c>
      <c r="D561" s="135" t="s">
        <v>677</v>
      </c>
      <c r="E561" s="26">
        <v>228</v>
      </c>
      <c r="F561" s="30">
        <f>SUM(F555:F560)</f>
        <v>680</v>
      </c>
      <c r="G561" s="30">
        <f>SUM(G555:G560)</f>
        <v>1979</v>
      </c>
      <c r="H561" s="30">
        <f>SUM(H555:H560)</f>
        <v>646430.25</v>
      </c>
      <c r="I561" s="29">
        <v>27</v>
      </c>
      <c r="J561" s="30">
        <f>SUM(J555:J560)</f>
        <v>54</v>
      </c>
      <c r="K561" s="30">
        <f>SUM(K555:K560)</f>
        <v>162</v>
      </c>
      <c r="L561" s="30">
        <f>SUM(L555:L560)</f>
        <v>59704.55</v>
      </c>
      <c r="M561" s="29">
        <v>87</v>
      </c>
      <c r="N561" s="30">
        <f>SUM(N555:N560)</f>
        <v>135</v>
      </c>
      <c r="O561" s="30">
        <f>SUM(O555:O560)</f>
        <v>395</v>
      </c>
      <c r="P561" s="30">
        <f>SUM(P555:P560)</f>
        <v>120644.95</v>
      </c>
      <c r="Q561" s="29">
        <v>103</v>
      </c>
      <c r="R561" s="30">
        <f>SUM(R555:R560)</f>
        <v>174</v>
      </c>
      <c r="S561" s="30">
        <f>SUM(S555:S560)</f>
        <v>519</v>
      </c>
      <c r="T561" s="30">
        <f>SUM(T555:T560)</f>
        <v>167157.05</v>
      </c>
      <c r="U561" s="29">
        <v>181</v>
      </c>
      <c r="V561" s="30">
        <f>SUM(V555:V560)</f>
        <v>317</v>
      </c>
      <c r="W561" s="30">
        <f>SUM(W555:W560)</f>
        <v>902</v>
      </c>
      <c r="X561" s="30">
        <f>SUM(X555:X560)</f>
        <v>298923.69999999995</v>
      </c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</row>
    <row r="562" spans="1:143" ht="22.5">
      <c r="A562" s="138" t="s">
        <v>529</v>
      </c>
      <c r="B562" s="174" t="s">
        <v>352</v>
      </c>
      <c r="C562" s="172" t="s">
        <v>353</v>
      </c>
      <c r="D562" s="172" t="s">
        <v>354</v>
      </c>
      <c r="E562" s="54">
        <v>301</v>
      </c>
      <c r="F562" s="55">
        <v>829</v>
      </c>
      <c r="G562" s="55">
        <v>1417</v>
      </c>
      <c r="H562" s="56">
        <v>386001.75</v>
      </c>
      <c r="I562" s="57">
        <v>157</v>
      </c>
      <c r="J562" s="55">
        <v>219</v>
      </c>
      <c r="K562" s="55">
        <v>360</v>
      </c>
      <c r="L562" s="56">
        <v>98461.3</v>
      </c>
      <c r="M562" s="57">
        <v>151</v>
      </c>
      <c r="N562" s="54">
        <v>198</v>
      </c>
      <c r="O562" s="55">
        <v>330</v>
      </c>
      <c r="P562" s="56">
        <v>90356.05</v>
      </c>
      <c r="Q562" s="57">
        <v>136</v>
      </c>
      <c r="R562" s="55">
        <v>184</v>
      </c>
      <c r="S562" s="55">
        <v>352</v>
      </c>
      <c r="T562" s="56">
        <v>95641.45</v>
      </c>
      <c r="U562" s="57">
        <v>140</v>
      </c>
      <c r="V562" s="55">
        <v>228</v>
      </c>
      <c r="W562" s="55">
        <v>375</v>
      </c>
      <c r="X562" s="58">
        <v>101542.95</v>
      </c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</row>
    <row r="563" spans="1:143" ht="12.75">
      <c r="A563" s="138" t="s">
        <v>529</v>
      </c>
      <c r="B563" s="174" t="s">
        <v>352</v>
      </c>
      <c r="C563" s="172" t="s">
        <v>353</v>
      </c>
      <c r="D563" s="172" t="s">
        <v>355</v>
      </c>
      <c r="E563" s="54">
        <v>64</v>
      </c>
      <c r="F563" s="55">
        <v>195</v>
      </c>
      <c r="G563" s="55">
        <v>469</v>
      </c>
      <c r="H563" s="56">
        <v>94086.6</v>
      </c>
      <c r="I563" s="57">
        <v>36</v>
      </c>
      <c r="J563" s="55">
        <v>58</v>
      </c>
      <c r="K563" s="55">
        <v>137</v>
      </c>
      <c r="L563" s="56">
        <v>28169.3</v>
      </c>
      <c r="M563" s="57">
        <v>42</v>
      </c>
      <c r="N563" s="54">
        <v>58</v>
      </c>
      <c r="O563" s="55">
        <v>112</v>
      </c>
      <c r="P563" s="56">
        <v>22066.2</v>
      </c>
      <c r="Q563" s="57">
        <v>28</v>
      </c>
      <c r="R563" s="55">
        <v>44</v>
      </c>
      <c r="S563" s="55">
        <v>108</v>
      </c>
      <c r="T563" s="56">
        <v>21438.3</v>
      </c>
      <c r="U563" s="57">
        <v>21</v>
      </c>
      <c r="V563" s="55">
        <v>35</v>
      </c>
      <c r="W563" s="55">
        <v>112</v>
      </c>
      <c r="X563" s="58">
        <v>22412.8</v>
      </c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</row>
    <row r="564" spans="1:143" ht="22.5">
      <c r="A564" s="138" t="s">
        <v>529</v>
      </c>
      <c r="B564" s="174" t="s">
        <v>352</v>
      </c>
      <c r="C564" s="172" t="s">
        <v>353</v>
      </c>
      <c r="D564" s="172" t="s">
        <v>560</v>
      </c>
      <c r="E564" s="54">
        <v>3</v>
      </c>
      <c r="F564" s="55">
        <v>4</v>
      </c>
      <c r="G564" s="55">
        <v>8</v>
      </c>
      <c r="H564" s="56">
        <v>1032.4</v>
      </c>
      <c r="I564" s="57">
        <v>1</v>
      </c>
      <c r="J564" s="55">
        <v>1</v>
      </c>
      <c r="K564" s="55">
        <v>4</v>
      </c>
      <c r="L564" s="56">
        <v>536</v>
      </c>
      <c r="M564" s="57">
        <v>1</v>
      </c>
      <c r="N564" s="54">
        <v>1</v>
      </c>
      <c r="O564" s="55">
        <v>2</v>
      </c>
      <c r="P564" s="56">
        <v>258.4</v>
      </c>
      <c r="Q564" s="57">
        <v>1</v>
      </c>
      <c r="R564" s="55">
        <v>2</v>
      </c>
      <c r="S564" s="55">
        <v>2</v>
      </c>
      <c r="T564" s="56">
        <v>238</v>
      </c>
      <c r="U564" s="57"/>
      <c r="V564" s="55"/>
      <c r="W564" s="55"/>
      <c r="X564" s="5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</row>
    <row r="565" spans="1:143" ht="22.5">
      <c r="A565" s="138" t="s">
        <v>529</v>
      </c>
      <c r="B565" s="174" t="s">
        <v>352</v>
      </c>
      <c r="C565" s="172" t="s">
        <v>353</v>
      </c>
      <c r="D565" s="172" t="s">
        <v>356</v>
      </c>
      <c r="E565" s="54">
        <v>165</v>
      </c>
      <c r="F565" s="55">
        <v>441</v>
      </c>
      <c r="G565" s="55">
        <v>815</v>
      </c>
      <c r="H565" s="56">
        <v>106893.8</v>
      </c>
      <c r="I565" s="57">
        <v>102</v>
      </c>
      <c r="J565" s="55">
        <v>139</v>
      </c>
      <c r="K565" s="55">
        <v>242</v>
      </c>
      <c r="L565" s="56">
        <v>32852.4</v>
      </c>
      <c r="M565" s="57">
        <v>72</v>
      </c>
      <c r="N565" s="54">
        <v>97</v>
      </c>
      <c r="O565" s="55">
        <v>175</v>
      </c>
      <c r="P565" s="56">
        <v>22596.65</v>
      </c>
      <c r="Q565" s="57">
        <v>62</v>
      </c>
      <c r="R565" s="55">
        <v>90</v>
      </c>
      <c r="S565" s="55">
        <v>173</v>
      </c>
      <c r="T565" s="56">
        <v>22464.95</v>
      </c>
      <c r="U565" s="57">
        <v>74</v>
      </c>
      <c r="V565" s="55">
        <v>115</v>
      </c>
      <c r="W565" s="55">
        <v>225</v>
      </c>
      <c r="X565" s="58">
        <v>28979.8</v>
      </c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</row>
    <row r="566" spans="1:143" ht="22.5">
      <c r="A566" s="138" t="s">
        <v>529</v>
      </c>
      <c r="B566" s="174" t="s">
        <v>352</v>
      </c>
      <c r="C566" s="172" t="s">
        <v>353</v>
      </c>
      <c r="D566" s="172" t="s">
        <v>357</v>
      </c>
      <c r="E566" s="54">
        <v>5</v>
      </c>
      <c r="F566" s="55">
        <v>5</v>
      </c>
      <c r="G566" s="55">
        <v>9</v>
      </c>
      <c r="H566" s="56">
        <v>2441.35</v>
      </c>
      <c r="I566" s="57">
        <v>2</v>
      </c>
      <c r="J566" s="55">
        <v>2</v>
      </c>
      <c r="K566" s="55">
        <v>5</v>
      </c>
      <c r="L566" s="56">
        <v>1241.15</v>
      </c>
      <c r="M566" s="57">
        <v>1</v>
      </c>
      <c r="N566" s="54">
        <v>1</v>
      </c>
      <c r="O566" s="55">
        <v>2</v>
      </c>
      <c r="P566" s="56">
        <v>630</v>
      </c>
      <c r="Q566" s="57">
        <v>2</v>
      </c>
      <c r="R566" s="55">
        <v>2</v>
      </c>
      <c r="S566" s="55">
        <v>2</v>
      </c>
      <c r="T566" s="56">
        <v>570.2</v>
      </c>
      <c r="U566" s="57"/>
      <c r="V566" s="55"/>
      <c r="W566" s="55"/>
      <c r="X566" s="5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</row>
    <row r="567" spans="1:143" ht="22.5">
      <c r="A567" s="138" t="s">
        <v>529</v>
      </c>
      <c r="B567" s="174" t="s">
        <v>352</v>
      </c>
      <c r="C567" s="172" t="s">
        <v>353</v>
      </c>
      <c r="D567" s="172" t="s">
        <v>358</v>
      </c>
      <c r="E567" s="54">
        <v>449</v>
      </c>
      <c r="F567" s="55">
        <v>1260</v>
      </c>
      <c r="G567" s="55">
        <v>2363</v>
      </c>
      <c r="H567" s="56">
        <v>745499.75</v>
      </c>
      <c r="I567" s="57">
        <v>215</v>
      </c>
      <c r="J567" s="55">
        <v>305</v>
      </c>
      <c r="K567" s="55">
        <v>545</v>
      </c>
      <c r="L567" s="56">
        <v>171677.65</v>
      </c>
      <c r="M567" s="57">
        <v>242</v>
      </c>
      <c r="N567" s="54">
        <v>354</v>
      </c>
      <c r="O567" s="55">
        <v>671</v>
      </c>
      <c r="P567" s="56">
        <v>211375.45</v>
      </c>
      <c r="Q567" s="57">
        <v>197</v>
      </c>
      <c r="R567" s="55">
        <v>277</v>
      </c>
      <c r="S567" s="55">
        <v>513</v>
      </c>
      <c r="T567" s="56">
        <v>161355.5</v>
      </c>
      <c r="U567" s="57">
        <v>202</v>
      </c>
      <c r="V567" s="55">
        <v>324</v>
      </c>
      <c r="W567" s="55">
        <v>635</v>
      </c>
      <c r="X567" s="58">
        <v>201091.15</v>
      </c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</row>
    <row r="568" spans="1:143" ht="22.5">
      <c r="A568" s="138" t="s">
        <v>529</v>
      </c>
      <c r="B568" s="174" t="s">
        <v>352</v>
      </c>
      <c r="C568" s="172" t="s">
        <v>353</v>
      </c>
      <c r="D568" s="172" t="s">
        <v>359</v>
      </c>
      <c r="E568" s="54">
        <v>106</v>
      </c>
      <c r="F568" s="55">
        <v>371</v>
      </c>
      <c r="G568" s="55">
        <v>1070</v>
      </c>
      <c r="H568" s="56">
        <v>262191.1</v>
      </c>
      <c r="I568" s="57">
        <v>64</v>
      </c>
      <c r="J568" s="55">
        <v>93</v>
      </c>
      <c r="K568" s="55">
        <v>250</v>
      </c>
      <c r="L568" s="56">
        <v>61423</v>
      </c>
      <c r="M568" s="57">
        <v>59</v>
      </c>
      <c r="N568" s="54">
        <v>93</v>
      </c>
      <c r="O568" s="55">
        <v>290</v>
      </c>
      <c r="P568" s="56">
        <v>71089.95</v>
      </c>
      <c r="Q568" s="57">
        <v>61</v>
      </c>
      <c r="R568" s="55">
        <v>91</v>
      </c>
      <c r="S568" s="55">
        <v>276</v>
      </c>
      <c r="T568" s="56">
        <v>67619.75</v>
      </c>
      <c r="U568" s="57">
        <v>56</v>
      </c>
      <c r="V568" s="55">
        <v>94</v>
      </c>
      <c r="W568" s="55">
        <v>254</v>
      </c>
      <c r="X568" s="58">
        <v>62058.4</v>
      </c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</row>
    <row r="569" spans="1:143" ht="22.5">
      <c r="A569" s="138" t="s">
        <v>529</v>
      </c>
      <c r="B569" s="174" t="s">
        <v>352</v>
      </c>
      <c r="C569" s="172" t="s">
        <v>353</v>
      </c>
      <c r="D569" s="172" t="s">
        <v>360</v>
      </c>
      <c r="E569" s="54">
        <v>11</v>
      </c>
      <c r="F569" s="55">
        <v>16</v>
      </c>
      <c r="G569" s="55">
        <v>36</v>
      </c>
      <c r="H569" s="56">
        <v>10277.2</v>
      </c>
      <c r="I569" s="57">
        <v>4</v>
      </c>
      <c r="J569" s="55">
        <v>4</v>
      </c>
      <c r="K569" s="55">
        <v>8</v>
      </c>
      <c r="L569" s="56">
        <v>2961.2</v>
      </c>
      <c r="M569" s="57">
        <v>3</v>
      </c>
      <c r="N569" s="54">
        <v>3</v>
      </c>
      <c r="O569" s="55">
        <v>4</v>
      </c>
      <c r="P569" s="56">
        <v>1450.8</v>
      </c>
      <c r="Q569" s="57">
        <v>2</v>
      </c>
      <c r="R569" s="55">
        <v>5</v>
      </c>
      <c r="S569" s="55">
        <v>14</v>
      </c>
      <c r="T569" s="56">
        <v>3428.2</v>
      </c>
      <c r="U569" s="57">
        <v>2</v>
      </c>
      <c r="V569" s="55">
        <v>4</v>
      </c>
      <c r="W569" s="55">
        <v>10</v>
      </c>
      <c r="X569" s="58">
        <v>2437</v>
      </c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</row>
    <row r="570" spans="1:143" ht="12.75">
      <c r="A570" s="138" t="s">
        <v>529</v>
      </c>
      <c r="B570" s="174" t="s">
        <v>352</v>
      </c>
      <c r="C570" s="172" t="s">
        <v>353</v>
      </c>
      <c r="D570" s="172" t="s">
        <v>561</v>
      </c>
      <c r="E570" s="54">
        <v>1</v>
      </c>
      <c r="F570" s="55">
        <v>1</v>
      </c>
      <c r="G570" s="55">
        <v>3</v>
      </c>
      <c r="H570" s="56">
        <v>985.9</v>
      </c>
      <c r="I570" s="57"/>
      <c r="J570" s="55"/>
      <c r="K570" s="55"/>
      <c r="L570" s="56"/>
      <c r="M570" s="57">
        <v>1</v>
      </c>
      <c r="N570" s="54">
        <v>1</v>
      </c>
      <c r="O570" s="55">
        <v>3</v>
      </c>
      <c r="P570" s="56">
        <v>985.9</v>
      </c>
      <c r="Q570" s="57"/>
      <c r="R570" s="55"/>
      <c r="S570" s="55"/>
      <c r="T570" s="56"/>
      <c r="U570" s="57"/>
      <c r="V570" s="55"/>
      <c r="W570" s="55"/>
      <c r="X570" s="5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</row>
    <row r="571" spans="1:143" ht="22.5">
      <c r="A571" s="138" t="s">
        <v>529</v>
      </c>
      <c r="B571" s="174" t="s">
        <v>352</v>
      </c>
      <c r="C571" s="172" t="s">
        <v>353</v>
      </c>
      <c r="D571" s="172" t="s">
        <v>361</v>
      </c>
      <c r="E571" s="54">
        <v>214</v>
      </c>
      <c r="F571" s="55">
        <v>628</v>
      </c>
      <c r="G571" s="55">
        <v>945</v>
      </c>
      <c r="H571" s="56">
        <v>320807.6</v>
      </c>
      <c r="I571" s="57">
        <v>104</v>
      </c>
      <c r="J571" s="55">
        <v>136</v>
      </c>
      <c r="K571" s="55">
        <v>188</v>
      </c>
      <c r="L571" s="56">
        <v>63795.2</v>
      </c>
      <c r="M571" s="57">
        <v>120</v>
      </c>
      <c r="N571" s="54">
        <v>187</v>
      </c>
      <c r="O571" s="55">
        <v>289</v>
      </c>
      <c r="P571" s="56">
        <v>98407.8</v>
      </c>
      <c r="Q571" s="57">
        <v>99</v>
      </c>
      <c r="R571" s="55">
        <v>128</v>
      </c>
      <c r="S571" s="55">
        <v>182</v>
      </c>
      <c r="T571" s="56">
        <v>61117.5</v>
      </c>
      <c r="U571" s="57">
        <v>117</v>
      </c>
      <c r="V571" s="55">
        <v>177</v>
      </c>
      <c r="W571" s="55">
        <v>286</v>
      </c>
      <c r="X571" s="58">
        <v>97487.1</v>
      </c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</row>
    <row r="572" spans="1:143" ht="22.5">
      <c r="A572" s="138" t="s">
        <v>529</v>
      </c>
      <c r="B572" s="174" t="s">
        <v>352</v>
      </c>
      <c r="C572" s="172" t="s">
        <v>353</v>
      </c>
      <c r="D572" s="172" t="s">
        <v>362</v>
      </c>
      <c r="E572" s="54">
        <v>574</v>
      </c>
      <c r="F572" s="55">
        <v>2337</v>
      </c>
      <c r="G572" s="55">
        <v>10317</v>
      </c>
      <c r="H572" s="56">
        <v>1775761.98</v>
      </c>
      <c r="I572" s="57">
        <v>365</v>
      </c>
      <c r="J572" s="55">
        <v>540</v>
      </c>
      <c r="K572" s="55">
        <v>2222</v>
      </c>
      <c r="L572" s="56">
        <v>382251.1</v>
      </c>
      <c r="M572" s="57">
        <v>387</v>
      </c>
      <c r="N572" s="54">
        <v>605</v>
      </c>
      <c r="O572" s="55">
        <v>2648</v>
      </c>
      <c r="P572" s="56">
        <v>456133.7</v>
      </c>
      <c r="Q572" s="57">
        <v>367</v>
      </c>
      <c r="R572" s="55">
        <v>548</v>
      </c>
      <c r="S572" s="55">
        <v>2460</v>
      </c>
      <c r="T572" s="56">
        <v>423312.3</v>
      </c>
      <c r="U572" s="57">
        <v>385</v>
      </c>
      <c r="V572" s="55">
        <v>644</v>
      </c>
      <c r="W572" s="55">
        <v>2987</v>
      </c>
      <c r="X572" s="58">
        <v>514064.88</v>
      </c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</row>
    <row r="573" spans="1:143" ht="22.5">
      <c r="A573" s="138" t="s">
        <v>529</v>
      </c>
      <c r="B573" s="174" t="s">
        <v>352</v>
      </c>
      <c r="C573" s="172" t="s">
        <v>353</v>
      </c>
      <c r="D573" s="172" t="s">
        <v>363</v>
      </c>
      <c r="E573" s="54">
        <v>396</v>
      </c>
      <c r="F573" s="55">
        <v>1027</v>
      </c>
      <c r="G573" s="55">
        <v>1909</v>
      </c>
      <c r="H573" s="56">
        <v>611318.15</v>
      </c>
      <c r="I573" s="57">
        <v>187</v>
      </c>
      <c r="J573" s="55">
        <v>232</v>
      </c>
      <c r="K573" s="55">
        <v>427</v>
      </c>
      <c r="L573" s="56">
        <v>134364</v>
      </c>
      <c r="M573" s="57">
        <v>183</v>
      </c>
      <c r="N573" s="54">
        <v>259</v>
      </c>
      <c r="O573" s="55">
        <v>469</v>
      </c>
      <c r="P573" s="56">
        <v>150587.55</v>
      </c>
      <c r="Q573" s="57">
        <v>180</v>
      </c>
      <c r="R573" s="55">
        <v>247</v>
      </c>
      <c r="S573" s="55">
        <v>481</v>
      </c>
      <c r="T573" s="56">
        <v>154718</v>
      </c>
      <c r="U573" s="57">
        <v>187</v>
      </c>
      <c r="V573" s="55">
        <v>289</v>
      </c>
      <c r="W573" s="55">
        <v>533</v>
      </c>
      <c r="X573" s="58">
        <v>171648.6</v>
      </c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</row>
    <row r="574" spans="1:143" ht="22.5">
      <c r="A574" s="138" t="s">
        <v>529</v>
      </c>
      <c r="B574" s="174" t="s">
        <v>352</v>
      </c>
      <c r="C574" s="172" t="s">
        <v>353</v>
      </c>
      <c r="D574" s="172" t="s">
        <v>562</v>
      </c>
      <c r="E574" s="54">
        <v>2</v>
      </c>
      <c r="F574" s="55">
        <v>3</v>
      </c>
      <c r="G574" s="55">
        <v>7</v>
      </c>
      <c r="H574" s="56">
        <v>2139</v>
      </c>
      <c r="I574" s="57">
        <v>1</v>
      </c>
      <c r="J574" s="55">
        <v>1</v>
      </c>
      <c r="K574" s="55">
        <v>2</v>
      </c>
      <c r="L574" s="56">
        <v>549.4</v>
      </c>
      <c r="M574" s="57"/>
      <c r="N574" s="54"/>
      <c r="O574" s="55"/>
      <c r="P574" s="56"/>
      <c r="Q574" s="57">
        <v>1</v>
      </c>
      <c r="R574" s="55">
        <v>2</v>
      </c>
      <c r="S574" s="55">
        <v>5</v>
      </c>
      <c r="T574" s="56">
        <v>1589.6</v>
      </c>
      <c r="U574" s="57"/>
      <c r="V574" s="55"/>
      <c r="W574" s="55"/>
      <c r="X574" s="5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</row>
    <row r="575" spans="1:143" ht="22.5">
      <c r="A575" s="138" t="s">
        <v>529</v>
      </c>
      <c r="B575" s="174" t="s">
        <v>352</v>
      </c>
      <c r="C575" s="172" t="s">
        <v>353</v>
      </c>
      <c r="D575" s="172" t="s">
        <v>364</v>
      </c>
      <c r="E575" s="54">
        <v>137</v>
      </c>
      <c r="F575" s="55">
        <v>335</v>
      </c>
      <c r="G575" s="55">
        <v>578</v>
      </c>
      <c r="H575" s="56">
        <v>94813.45</v>
      </c>
      <c r="I575" s="57">
        <v>68</v>
      </c>
      <c r="J575" s="55">
        <v>96</v>
      </c>
      <c r="K575" s="55">
        <v>161</v>
      </c>
      <c r="L575" s="56">
        <v>26425.9</v>
      </c>
      <c r="M575" s="57">
        <v>70</v>
      </c>
      <c r="N575" s="54">
        <v>107</v>
      </c>
      <c r="O575" s="55">
        <v>181</v>
      </c>
      <c r="P575" s="56">
        <v>29723.1</v>
      </c>
      <c r="Q575" s="57">
        <v>58</v>
      </c>
      <c r="R575" s="55">
        <v>75</v>
      </c>
      <c r="S575" s="55">
        <v>122</v>
      </c>
      <c r="T575" s="56">
        <v>19804.35</v>
      </c>
      <c r="U575" s="57">
        <v>38</v>
      </c>
      <c r="V575" s="55">
        <v>58</v>
      </c>
      <c r="W575" s="55">
        <v>114</v>
      </c>
      <c r="X575" s="58">
        <v>18860.1</v>
      </c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</row>
    <row r="576" spans="1:143" ht="22.5">
      <c r="A576" s="138" t="s">
        <v>529</v>
      </c>
      <c r="B576" s="174" t="s">
        <v>352</v>
      </c>
      <c r="C576" s="172" t="s">
        <v>353</v>
      </c>
      <c r="D576" s="172" t="s">
        <v>365</v>
      </c>
      <c r="E576" s="54">
        <v>125</v>
      </c>
      <c r="F576" s="55">
        <v>470</v>
      </c>
      <c r="G576" s="55">
        <v>660</v>
      </c>
      <c r="H576" s="56">
        <v>379349.95</v>
      </c>
      <c r="I576" s="57">
        <v>62</v>
      </c>
      <c r="J576" s="55">
        <v>97</v>
      </c>
      <c r="K576" s="55">
        <v>137</v>
      </c>
      <c r="L576" s="56">
        <v>78636.7</v>
      </c>
      <c r="M576" s="57">
        <v>72</v>
      </c>
      <c r="N576" s="54">
        <v>118</v>
      </c>
      <c r="O576" s="55">
        <v>157</v>
      </c>
      <c r="P576" s="56">
        <v>89624.1</v>
      </c>
      <c r="Q576" s="57">
        <v>70</v>
      </c>
      <c r="R576" s="55">
        <v>113</v>
      </c>
      <c r="S576" s="55">
        <v>160</v>
      </c>
      <c r="T576" s="56">
        <v>91607.95</v>
      </c>
      <c r="U576" s="57">
        <v>84</v>
      </c>
      <c r="V576" s="55">
        <v>142</v>
      </c>
      <c r="W576" s="55">
        <v>205</v>
      </c>
      <c r="X576" s="58">
        <v>119481.2</v>
      </c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</row>
    <row r="577" spans="1:143" ht="22.5">
      <c r="A577" s="138" t="s">
        <v>529</v>
      </c>
      <c r="B577" s="174" t="s">
        <v>352</v>
      </c>
      <c r="C577" s="172" t="s">
        <v>353</v>
      </c>
      <c r="D577" s="172" t="s">
        <v>366</v>
      </c>
      <c r="E577" s="54">
        <v>36</v>
      </c>
      <c r="F577" s="55">
        <v>147</v>
      </c>
      <c r="G577" s="55">
        <v>179</v>
      </c>
      <c r="H577" s="56">
        <v>189310.85</v>
      </c>
      <c r="I577" s="57">
        <v>21</v>
      </c>
      <c r="J577" s="55">
        <v>33</v>
      </c>
      <c r="K577" s="55">
        <v>41</v>
      </c>
      <c r="L577" s="56">
        <v>44033.7</v>
      </c>
      <c r="M577" s="57">
        <v>20</v>
      </c>
      <c r="N577" s="54">
        <v>32</v>
      </c>
      <c r="O577" s="55">
        <v>39</v>
      </c>
      <c r="P577" s="56">
        <v>41113.1</v>
      </c>
      <c r="Q577" s="57">
        <v>23</v>
      </c>
      <c r="R577" s="55">
        <v>40</v>
      </c>
      <c r="S577" s="55">
        <v>52</v>
      </c>
      <c r="T577" s="56">
        <v>55731.5</v>
      </c>
      <c r="U577" s="57">
        <v>20</v>
      </c>
      <c r="V577" s="55">
        <v>42</v>
      </c>
      <c r="W577" s="55">
        <v>47</v>
      </c>
      <c r="X577" s="58">
        <v>48432.55</v>
      </c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</row>
    <row r="578" spans="1:143" ht="22.5">
      <c r="A578" s="138" t="s">
        <v>529</v>
      </c>
      <c r="B578" s="174" t="s">
        <v>352</v>
      </c>
      <c r="C578" s="172" t="s">
        <v>353</v>
      </c>
      <c r="D578" s="172" t="s">
        <v>563</v>
      </c>
      <c r="E578" s="54">
        <v>1</v>
      </c>
      <c r="F578" s="55">
        <v>1</v>
      </c>
      <c r="G578" s="55">
        <v>1</v>
      </c>
      <c r="H578" s="56">
        <v>569.65</v>
      </c>
      <c r="I578" s="57"/>
      <c r="J578" s="55"/>
      <c r="K578" s="55"/>
      <c r="L578" s="56"/>
      <c r="M578" s="57"/>
      <c r="N578" s="54"/>
      <c r="O578" s="55"/>
      <c r="P578" s="56"/>
      <c r="Q578" s="57"/>
      <c r="R578" s="55"/>
      <c r="S578" s="55"/>
      <c r="T578" s="56"/>
      <c r="U578" s="57">
        <v>1</v>
      </c>
      <c r="V578" s="55">
        <v>1</v>
      </c>
      <c r="W578" s="55">
        <v>1</v>
      </c>
      <c r="X578" s="58">
        <v>569.65</v>
      </c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</row>
    <row r="579" spans="1:143" ht="22.5">
      <c r="A579" s="138" t="s">
        <v>529</v>
      </c>
      <c r="B579" s="174" t="s">
        <v>352</v>
      </c>
      <c r="C579" s="172" t="s">
        <v>353</v>
      </c>
      <c r="D579" s="172" t="s">
        <v>564</v>
      </c>
      <c r="E579" s="54">
        <v>1</v>
      </c>
      <c r="F579" s="55">
        <v>1</v>
      </c>
      <c r="G579" s="55">
        <v>1</v>
      </c>
      <c r="H579" s="56">
        <v>1077</v>
      </c>
      <c r="I579" s="57">
        <v>1</v>
      </c>
      <c r="J579" s="55">
        <v>1</v>
      </c>
      <c r="K579" s="55">
        <v>1</v>
      </c>
      <c r="L579" s="56">
        <v>1077</v>
      </c>
      <c r="M579" s="57"/>
      <c r="N579" s="54"/>
      <c r="O579" s="55"/>
      <c r="P579" s="56"/>
      <c r="Q579" s="57"/>
      <c r="R579" s="55"/>
      <c r="S579" s="55"/>
      <c r="T579" s="56"/>
      <c r="U579" s="57"/>
      <c r="V579" s="55"/>
      <c r="W579" s="55"/>
      <c r="X579" s="5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</row>
    <row r="580" spans="1:143" ht="22.5">
      <c r="A580" s="138" t="s">
        <v>529</v>
      </c>
      <c r="B580" s="174" t="s">
        <v>352</v>
      </c>
      <c r="C580" s="172" t="s">
        <v>353</v>
      </c>
      <c r="D580" s="172" t="s">
        <v>565</v>
      </c>
      <c r="E580" s="54">
        <v>3</v>
      </c>
      <c r="F580" s="55">
        <v>3</v>
      </c>
      <c r="G580" s="55">
        <v>6</v>
      </c>
      <c r="H580" s="56">
        <v>796</v>
      </c>
      <c r="I580" s="57">
        <v>2</v>
      </c>
      <c r="J580" s="55">
        <v>2</v>
      </c>
      <c r="K580" s="55">
        <v>5</v>
      </c>
      <c r="L580" s="56">
        <v>670</v>
      </c>
      <c r="M580" s="57"/>
      <c r="N580" s="54"/>
      <c r="O580" s="55"/>
      <c r="P580" s="56"/>
      <c r="Q580" s="57">
        <v>1</v>
      </c>
      <c r="R580" s="55">
        <v>1</v>
      </c>
      <c r="S580" s="55">
        <v>1</v>
      </c>
      <c r="T580" s="56">
        <v>126</v>
      </c>
      <c r="U580" s="57"/>
      <c r="V580" s="55"/>
      <c r="W580" s="55"/>
      <c r="X580" s="5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</row>
    <row r="581" spans="1:143" ht="12.75">
      <c r="A581" s="138" t="s">
        <v>529</v>
      </c>
      <c r="B581" s="174" t="s">
        <v>352</v>
      </c>
      <c r="C581" s="172" t="s">
        <v>353</v>
      </c>
      <c r="D581" s="135" t="s">
        <v>677</v>
      </c>
      <c r="E581" s="26">
        <v>1830</v>
      </c>
      <c r="F581" s="27">
        <f>SUM(F562:F580)</f>
        <v>8074</v>
      </c>
      <c r="G581" s="27">
        <f>SUM(G562:G580)</f>
        <v>20793</v>
      </c>
      <c r="H581" s="27">
        <f>SUM(H562:H580)</f>
        <v>4985353.48</v>
      </c>
      <c r="I581" s="29">
        <v>1233</v>
      </c>
      <c r="J581" s="27">
        <f>SUM(J562:J580)</f>
        <v>1959</v>
      </c>
      <c r="K581" s="27">
        <f>SUM(K562:K580)</f>
        <v>4735</v>
      </c>
      <c r="L581" s="27">
        <f>SUM(L562:L580)</f>
        <v>1129125</v>
      </c>
      <c r="M581" s="29">
        <v>1278</v>
      </c>
      <c r="N581" s="27">
        <f>SUM(N562:N580)</f>
        <v>2114</v>
      </c>
      <c r="O581" s="27">
        <f>SUM(O562:O580)</f>
        <v>5372</v>
      </c>
      <c r="P581" s="27">
        <f>SUM(P562:P580)</f>
        <v>1286398.7500000002</v>
      </c>
      <c r="Q581" s="29">
        <v>1156</v>
      </c>
      <c r="R581" s="27">
        <f>SUM(R562:R580)</f>
        <v>1849</v>
      </c>
      <c r="S581" s="27">
        <f>SUM(S562:S580)</f>
        <v>4903</v>
      </c>
      <c r="T581" s="27">
        <f>SUM(T562:T580)</f>
        <v>1180763.55</v>
      </c>
      <c r="U581" s="29">
        <v>1168</v>
      </c>
      <c r="V581" s="27">
        <f>SUM(V562:V580)</f>
        <v>2153</v>
      </c>
      <c r="W581" s="27">
        <f>SUM(W562:W580)</f>
        <v>5784</v>
      </c>
      <c r="X581" s="27">
        <f>SUM(X562:X580)</f>
        <v>1389066.18</v>
      </c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</row>
    <row r="582" spans="1:143" ht="12.75">
      <c r="A582" s="138" t="s">
        <v>529</v>
      </c>
      <c r="B582" s="174" t="s">
        <v>566</v>
      </c>
      <c r="C582" s="172" t="s">
        <v>567</v>
      </c>
      <c r="D582" s="172" t="s">
        <v>568</v>
      </c>
      <c r="E582" s="54">
        <v>148</v>
      </c>
      <c r="F582" s="55">
        <v>399</v>
      </c>
      <c r="G582" s="55">
        <v>2306</v>
      </c>
      <c r="H582" s="56">
        <v>381484.8</v>
      </c>
      <c r="I582" s="57">
        <v>72</v>
      </c>
      <c r="J582" s="55">
        <v>108</v>
      </c>
      <c r="K582" s="55">
        <v>591</v>
      </c>
      <c r="L582" s="56">
        <v>97913.05</v>
      </c>
      <c r="M582" s="57">
        <v>77</v>
      </c>
      <c r="N582" s="54">
        <v>118</v>
      </c>
      <c r="O582" s="55">
        <v>700</v>
      </c>
      <c r="P582" s="56">
        <v>118913.85</v>
      </c>
      <c r="Q582" s="57">
        <v>54</v>
      </c>
      <c r="R582" s="55">
        <v>93</v>
      </c>
      <c r="S582" s="55">
        <v>492</v>
      </c>
      <c r="T582" s="56">
        <v>79308.85</v>
      </c>
      <c r="U582" s="57">
        <v>51</v>
      </c>
      <c r="V582" s="55">
        <v>80</v>
      </c>
      <c r="W582" s="55">
        <v>523</v>
      </c>
      <c r="X582" s="58">
        <v>85349.05</v>
      </c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</row>
    <row r="583" spans="1:143" ht="12.75">
      <c r="A583" s="138" t="s">
        <v>529</v>
      </c>
      <c r="B583" s="174" t="s">
        <v>566</v>
      </c>
      <c r="C583" s="172" t="s">
        <v>567</v>
      </c>
      <c r="D583" s="172" t="s">
        <v>569</v>
      </c>
      <c r="E583" s="54">
        <v>220</v>
      </c>
      <c r="F583" s="55">
        <v>791</v>
      </c>
      <c r="G583" s="55">
        <v>4303</v>
      </c>
      <c r="H583" s="56">
        <v>1385625.68</v>
      </c>
      <c r="I583" s="57">
        <v>129</v>
      </c>
      <c r="J583" s="55">
        <v>194</v>
      </c>
      <c r="K583" s="55">
        <v>960</v>
      </c>
      <c r="L583" s="56">
        <v>308159.6</v>
      </c>
      <c r="M583" s="57">
        <v>131</v>
      </c>
      <c r="N583" s="54">
        <v>207</v>
      </c>
      <c r="O583" s="55">
        <v>1094</v>
      </c>
      <c r="P583" s="56">
        <v>352405.73</v>
      </c>
      <c r="Q583" s="57">
        <v>117</v>
      </c>
      <c r="R583" s="55">
        <v>184</v>
      </c>
      <c r="S583" s="55">
        <v>1084</v>
      </c>
      <c r="T583" s="56">
        <v>350949.35</v>
      </c>
      <c r="U583" s="57">
        <v>115</v>
      </c>
      <c r="V583" s="55">
        <v>206</v>
      </c>
      <c r="W583" s="55">
        <v>1165</v>
      </c>
      <c r="X583" s="58">
        <v>374111</v>
      </c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</row>
    <row r="584" spans="1:143" ht="12.75">
      <c r="A584" s="138" t="s">
        <v>529</v>
      </c>
      <c r="B584" s="174" t="s">
        <v>566</v>
      </c>
      <c r="C584" s="172" t="s">
        <v>567</v>
      </c>
      <c r="D584" s="172" t="s">
        <v>570</v>
      </c>
      <c r="E584" s="54">
        <v>233</v>
      </c>
      <c r="F584" s="55">
        <v>1056</v>
      </c>
      <c r="G584" s="55">
        <v>5081</v>
      </c>
      <c r="H584" s="56">
        <v>3001966.49</v>
      </c>
      <c r="I584" s="57">
        <v>150</v>
      </c>
      <c r="J584" s="55">
        <v>245</v>
      </c>
      <c r="K584" s="55">
        <v>1077</v>
      </c>
      <c r="L584" s="56">
        <v>636901.7</v>
      </c>
      <c r="M584" s="57">
        <v>156</v>
      </c>
      <c r="N584" s="54">
        <v>262</v>
      </c>
      <c r="O584" s="55">
        <v>1271</v>
      </c>
      <c r="P584" s="56">
        <v>747023.94</v>
      </c>
      <c r="Q584" s="57">
        <v>154</v>
      </c>
      <c r="R584" s="55">
        <v>245</v>
      </c>
      <c r="S584" s="55">
        <v>1295</v>
      </c>
      <c r="T584" s="56">
        <v>765971.75</v>
      </c>
      <c r="U584" s="57">
        <v>168</v>
      </c>
      <c r="V584" s="55">
        <v>304</v>
      </c>
      <c r="W584" s="55">
        <v>1438</v>
      </c>
      <c r="X584" s="58">
        <v>852069.1</v>
      </c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</row>
    <row r="585" spans="1:143" ht="12.75">
      <c r="A585" s="138" t="s">
        <v>529</v>
      </c>
      <c r="B585" s="174" t="s">
        <v>566</v>
      </c>
      <c r="C585" s="172" t="s">
        <v>567</v>
      </c>
      <c r="D585" s="172" t="s">
        <v>571</v>
      </c>
      <c r="E585" s="54">
        <v>1</v>
      </c>
      <c r="F585" s="55">
        <v>1</v>
      </c>
      <c r="G585" s="55">
        <v>4</v>
      </c>
      <c r="H585" s="56">
        <v>641.2</v>
      </c>
      <c r="I585" s="57"/>
      <c r="J585" s="55"/>
      <c r="K585" s="55"/>
      <c r="L585" s="56"/>
      <c r="M585" s="57"/>
      <c r="N585" s="54"/>
      <c r="O585" s="55"/>
      <c r="P585" s="56"/>
      <c r="Q585" s="57">
        <v>1</v>
      </c>
      <c r="R585" s="55">
        <v>1</v>
      </c>
      <c r="S585" s="55">
        <v>4</v>
      </c>
      <c r="T585" s="56">
        <v>641.2</v>
      </c>
      <c r="U585" s="57"/>
      <c r="V585" s="55"/>
      <c r="W585" s="55"/>
      <c r="X585" s="5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</row>
    <row r="586" spans="1:143" ht="22.5">
      <c r="A586" s="138" t="s">
        <v>529</v>
      </c>
      <c r="B586" s="174" t="s">
        <v>566</v>
      </c>
      <c r="C586" s="172" t="s">
        <v>567</v>
      </c>
      <c r="D586" s="172" t="s">
        <v>572</v>
      </c>
      <c r="E586" s="54">
        <v>3</v>
      </c>
      <c r="F586" s="55">
        <v>3</v>
      </c>
      <c r="G586" s="55">
        <v>13</v>
      </c>
      <c r="H586" s="56">
        <v>2088.3</v>
      </c>
      <c r="I586" s="57"/>
      <c r="J586" s="55"/>
      <c r="K586" s="55"/>
      <c r="L586" s="56"/>
      <c r="M586" s="57">
        <v>1</v>
      </c>
      <c r="N586" s="54">
        <v>1</v>
      </c>
      <c r="O586" s="55">
        <v>2</v>
      </c>
      <c r="P586" s="56">
        <v>310</v>
      </c>
      <c r="Q586" s="57">
        <v>2</v>
      </c>
      <c r="R586" s="55">
        <v>2</v>
      </c>
      <c r="S586" s="55">
        <v>11</v>
      </c>
      <c r="T586" s="56">
        <v>1778.3</v>
      </c>
      <c r="U586" s="57"/>
      <c r="V586" s="55"/>
      <c r="W586" s="55"/>
      <c r="X586" s="5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</row>
    <row r="587" spans="1:143" ht="12.75">
      <c r="A587" s="138" t="s">
        <v>529</v>
      </c>
      <c r="B587" s="174" t="s">
        <v>566</v>
      </c>
      <c r="C587" s="172" t="s">
        <v>567</v>
      </c>
      <c r="D587" s="172" t="s">
        <v>573</v>
      </c>
      <c r="E587" s="54">
        <v>1</v>
      </c>
      <c r="F587" s="55">
        <v>1</v>
      </c>
      <c r="G587" s="55">
        <v>4</v>
      </c>
      <c r="H587" s="56">
        <v>641.2</v>
      </c>
      <c r="I587" s="57"/>
      <c r="J587" s="55"/>
      <c r="K587" s="55"/>
      <c r="L587" s="56"/>
      <c r="M587" s="57"/>
      <c r="N587" s="54"/>
      <c r="O587" s="55"/>
      <c r="P587" s="56"/>
      <c r="Q587" s="57">
        <v>1</v>
      </c>
      <c r="R587" s="55">
        <v>1</v>
      </c>
      <c r="S587" s="55">
        <v>4</v>
      </c>
      <c r="T587" s="56">
        <v>641.2</v>
      </c>
      <c r="U587" s="57"/>
      <c r="V587" s="55"/>
      <c r="W587" s="55"/>
      <c r="X587" s="5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</row>
    <row r="588" spans="1:143" ht="12.75">
      <c r="A588" s="138" t="s">
        <v>529</v>
      </c>
      <c r="B588" s="174" t="s">
        <v>566</v>
      </c>
      <c r="C588" s="172" t="s">
        <v>567</v>
      </c>
      <c r="D588" s="172" t="s">
        <v>574</v>
      </c>
      <c r="E588" s="54">
        <v>1</v>
      </c>
      <c r="F588" s="55">
        <v>3</v>
      </c>
      <c r="G588" s="55">
        <v>12</v>
      </c>
      <c r="H588" s="56">
        <v>3832.8</v>
      </c>
      <c r="I588" s="57"/>
      <c r="J588" s="55"/>
      <c r="K588" s="55"/>
      <c r="L588" s="56"/>
      <c r="M588" s="57"/>
      <c r="N588" s="54"/>
      <c r="O588" s="55"/>
      <c r="P588" s="56"/>
      <c r="Q588" s="57"/>
      <c r="R588" s="55"/>
      <c r="S588" s="55"/>
      <c r="T588" s="56"/>
      <c r="U588" s="57">
        <v>1</v>
      </c>
      <c r="V588" s="55">
        <v>3</v>
      </c>
      <c r="W588" s="55">
        <v>12</v>
      </c>
      <c r="X588" s="58">
        <v>3832.8</v>
      </c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</row>
    <row r="589" spans="1:143" ht="12.75">
      <c r="A589" s="138" t="s">
        <v>529</v>
      </c>
      <c r="B589" s="174" t="s">
        <v>566</v>
      </c>
      <c r="C589" s="172" t="s">
        <v>567</v>
      </c>
      <c r="D589" s="172" t="s">
        <v>575</v>
      </c>
      <c r="E589" s="54">
        <v>5</v>
      </c>
      <c r="F589" s="55">
        <v>11</v>
      </c>
      <c r="G589" s="55">
        <v>31</v>
      </c>
      <c r="H589" s="56">
        <v>18345.2</v>
      </c>
      <c r="I589" s="57"/>
      <c r="J589" s="55"/>
      <c r="K589" s="55"/>
      <c r="L589" s="56"/>
      <c r="M589" s="57"/>
      <c r="N589" s="54"/>
      <c r="O589" s="55"/>
      <c r="P589" s="56"/>
      <c r="Q589" s="57">
        <v>1</v>
      </c>
      <c r="R589" s="55">
        <v>3</v>
      </c>
      <c r="S589" s="55">
        <v>6</v>
      </c>
      <c r="T589" s="56">
        <v>3533.4</v>
      </c>
      <c r="U589" s="57">
        <v>4</v>
      </c>
      <c r="V589" s="55">
        <v>8</v>
      </c>
      <c r="W589" s="55">
        <v>25</v>
      </c>
      <c r="X589" s="58">
        <v>14811.8</v>
      </c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</row>
    <row r="590" spans="1:143" ht="12.75">
      <c r="A590" s="138" t="s">
        <v>529</v>
      </c>
      <c r="B590" s="174" t="s">
        <v>566</v>
      </c>
      <c r="C590" s="172" t="s">
        <v>567</v>
      </c>
      <c r="D590" s="172" t="s">
        <v>576</v>
      </c>
      <c r="E590" s="54">
        <v>1</v>
      </c>
      <c r="F590" s="55">
        <v>2</v>
      </c>
      <c r="G590" s="55">
        <v>6</v>
      </c>
      <c r="H590" s="56">
        <v>3554</v>
      </c>
      <c r="I590" s="57"/>
      <c r="J590" s="55"/>
      <c r="K590" s="55"/>
      <c r="L590" s="56"/>
      <c r="M590" s="57"/>
      <c r="N590" s="54"/>
      <c r="O590" s="55"/>
      <c r="P590" s="56"/>
      <c r="Q590" s="57"/>
      <c r="R590" s="55"/>
      <c r="S590" s="55"/>
      <c r="T590" s="56"/>
      <c r="U590" s="57">
        <v>1</v>
      </c>
      <c r="V590" s="55">
        <v>2</v>
      </c>
      <c r="W590" s="55">
        <v>6</v>
      </c>
      <c r="X590" s="58">
        <v>3554</v>
      </c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</row>
    <row r="591" spans="1:143" ht="12.75">
      <c r="A591" s="138" t="s">
        <v>529</v>
      </c>
      <c r="B591" s="174" t="s">
        <v>566</v>
      </c>
      <c r="C591" s="172" t="s">
        <v>567</v>
      </c>
      <c r="D591" s="135" t="s">
        <v>677</v>
      </c>
      <c r="E591" s="26">
        <v>449</v>
      </c>
      <c r="F591" s="27">
        <f>SUM(F582:F590)</f>
        <v>2267</v>
      </c>
      <c r="G591" s="27">
        <f>SUM(G582:G590)</f>
        <v>11760</v>
      </c>
      <c r="H591" s="27">
        <f>SUM(H582:H590)</f>
        <v>4798179.670000001</v>
      </c>
      <c r="I591" s="29">
        <v>312</v>
      </c>
      <c r="J591" s="27">
        <f>SUM(J582:J590)</f>
        <v>547</v>
      </c>
      <c r="K591" s="27">
        <f>SUM(K582:K590)</f>
        <v>2628</v>
      </c>
      <c r="L591" s="27">
        <f>SUM(L582:L590)</f>
        <v>1042974.3499999999</v>
      </c>
      <c r="M591" s="29">
        <v>316</v>
      </c>
      <c r="N591" s="27">
        <f>SUM(N582:N590)</f>
        <v>588</v>
      </c>
      <c r="O591" s="27">
        <f>SUM(O582:O590)</f>
        <v>3067</v>
      </c>
      <c r="P591" s="27">
        <f>SUM(P582:P590)</f>
        <v>1218653.52</v>
      </c>
      <c r="Q591" s="29">
        <v>291</v>
      </c>
      <c r="R591" s="27">
        <f>SUM(R582:R590)</f>
        <v>529</v>
      </c>
      <c r="S591" s="27">
        <f>SUM(S582:S590)</f>
        <v>2896</v>
      </c>
      <c r="T591" s="27">
        <f>SUM(T582:T590)</f>
        <v>1202824.0499999998</v>
      </c>
      <c r="U591" s="29">
        <v>302</v>
      </c>
      <c r="V591" s="27">
        <f>SUM(V582:V590)</f>
        <v>603</v>
      </c>
      <c r="W591" s="27">
        <f>SUM(W582:W590)</f>
        <v>3169</v>
      </c>
      <c r="X591" s="27">
        <f>SUM(X582:X590)</f>
        <v>1333727.75</v>
      </c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</row>
    <row r="592" spans="1:143" ht="12.75">
      <c r="A592" s="138" t="s">
        <v>529</v>
      </c>
      <c r="B592" s="174" t="s">
        <v>577</v>
      </c>
      <c r="C592" s="172" t="s">
        <v>752</v>
      </c>
      <c r="D592" s="172" t="s">
        <v>578</v>
      </c>
      <c r="E592" s="54">
        <v>133</v>
      </c>
      <c r="F592" s="55">
        <v>315</v>
      </c>
      <c r="G592" s="55">
        <v>732</v>
      </c>
      <c r="H592" s="56">
        <v>446311.7</v>
      </c>
      <c r="I592" s="57">
        <v>31</v>
      </c>
      <c r="J592" s="55">
        <v>44</v>
      </c>
      <c r="K592" s="55">
        <v>94</v>
      </c>
      <c r="L592" s="56">
        <v>58595.35</v>
      </c>
      <c r="M592" s="57">
        <v>43</v>
      </c>
      <c r="N592" s="54">
        <v>66</v>
      </c>
      <c r="O592" s="55">
        <v>129</v>
      </c>
      <c r="P592" s="56">
        <v>78413.2</v>
      </c>
      <c r="Q592" s="57">
        <v>58</v>
      </c>
      <c r="R592" s="55">
        <v>88</v>
      </c>
      <c r="S592" s="55">
        <v>200</v>
      </c>
      <c r="T592" s="56">
        <v>118052.05</v>
      </c>
      <c r="U592" s="57">
        <v>73</v>
      </c>
      <c r="V592" s="55">
        <v>117</v>
      </c>
      <c r="W592" s="55">
        <v>309</v>
      </c>
      <c r="X592" s="58">
        <v>191251.1</v>
      </c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</row>
    <row r="593" spans="1:143" ht="12.75">
      <c r="A593" s="138" t="s">
        <v>529</v>
      </c>
      <c r="B593" s="174" t="s">
        <v>577</v>
      </c>
      <c r="C593" s="172" t="s">
        <v>752</v>
      </c>
      <c r="D593" s="172" t="s">
        <v>579</v>
      </c>
      <c r="E593" s="54">
        <v>65</v>
      </c>
      <c r="F593" s="55">
        <v>84</v>
      </c>
      <c r="G593" s="55">
        <v>372</v>
      </c>
      <c r="H593" s="56">
        <v>104898.6</v>
      </c>
      <c r="I593" s="57">
        <v>34</v>
      </c>
      <c r="J593" s="55">
        <v>40</v>
      </c>
      <c r="K593" s="55">
        <v>197</v>
      </c>
      <c r="L593" s="56">
        <v>54368.8</v>
      </c>
      <c r="M593" s="57">
        <v>32</v>
      </c>
      <c r="N593" s="54">
        <v>34</v>
      </c>
      <c r="O593" s="55">
        <v>149</v>
      </c>
      <c r="P593" s="56">
        <v>41848.5</v>
      </c>
      <c r="Q593" s="57">
        <v>6</v>
      </c>
      <c r="R593" s="55">
        <v>7</v>
      </c>
      <c r="S593" s="55">
        <v>22</v>
      </c>
      <c r="T593" s="56">
        <v>7010.6</v>
      </c>
      <c r="U593" s="57">
        <v>2</v>
      </c>
      <c r="V593" s="55">
        <v>3</v>
      </c>
      <c r="W593" s="55">
        <v>4</v>
      </c>
      <c r="X593" s="58">
        <v>1670.7</v>
      </c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</row>
    <row r="594" spans="1:143" ht="12.75">
      <c r="A594" s="138" t="s">
        <v>529</v>
      </c>
      <c r="B594" s="174" t="s">
        <v>577</v>
      </c>
      <c r="C594" s="172" t="s">
        <v>752</v>
      </c>
      <c r="D594" s="172" t="s">
        <v>580</v>
      </c>
      <c r="E594" s="54">
        <v>2</v>
      </c>
      <c r="F594" s="55">
        <v>2</v>
      </c>
      <c r="G594" s="55">
        <v>4</v>
      </c>
      <c r="H594" s="56">
        <v>6821.6</v>
      </c>
      <c r="I594" s="57"/>
      <c r="J594" s="55"/>
      <c r="K594" s="55"/>
      <c r="L594" s="56"/>
      <c r="M594" s="57"/>
      <c r="N594" s="54"/>
      <c r="O594" s="55"/>
      <c r="P594" s="56"/>
      <c r="Q594" s="57">
        <v>1</v>
      </c>
      <c r="R594" s="55">
        <v>1</v>
      </c>
      <c r="S594" s="55">
        <v>2</v>
      </c>
      <c r="T594" s="56">
        <v>3410.8</v>
      </c>
      <c r="U594" s="57">
        <v>1</v>
      </c>
      <c r="V594" s="55">
        <v>1</v>
      </c>
      <c r="W594" s="55">
        <v>2</v>
      </c>
      <c r="X594" s="58">
        <v>3410.8</v>
      </c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</row>
    <row r="595" spans="1:143" ht="12.75">
      <c r="A595" s="138" t="s">
        <v>529</v>
      </c>
      <c r="B595" s="174" t="s">
        <v>577</v>
      </c>
      <c r="C595" s="172" t="s">
        <v>752</v>
      </c>
      <c r="D595" s="172" t="s">
        <v>581</v>
      </c>
      <c r="E595" s="54">
        <v>6</v>
      </c>
      <c r="F595" s="55">
        <v>7</v>
      </c>
      <c r="G595" s="55">
        <v>14</v>
      </c>
      <c r="H595" s="56">
        <v>23913.2</v>
      </c>
      <c r="I595" s="57">
        <v>1</v>
      </c>
      <c r="J595" s="55">
        <v>1</v>
      </c>
      <c r="K595" s="55">
        <v>2</v>
      </c>
      <c r="L595" s="56">
        <v>3420.2</v>
      </c>
      <c r="M595" s="57">
        <v>4</v>
      </c>
      <c r="N595" s="54">
        <v>4</v>
      </c>
      <c r="O595" s="55">
        <v>8</v>
      </c>
      <c r="P595" s="56">
        <v>13671.4</v>
      </c>
      <c r="Q595" s="57">
        <v>1</v>
      </c>
      <c r="R595" s="55">
        <v>2</v>
      </c>
      <c r="S595" s="55">
        <v>4</v>
      </c>
      <c r="T595" s="56">
        <v>6821.6</v>
      </c>
      <c r="U595" s="57"/>
      <c r="V595" s="55"/>
      <c r="W595" s="55"/>
      <c r="X595" s="5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</row>
    <row r="596" spans="1:143" ht="12.75">
      <c r="A596" s="138" t="s">
        <v>529</v>
      </c>
      <c r="B596" s="174" t="s">
        <v>577</v>
      </c>
      <c r="C596" s="172" t="s">
        <v>752</v>
      </c>
      <c r="D596" s="172" t="s">
        <v>582</v>
      </c>
      <c r="E596" s="54">
        <v>171</v>
      </c>
      <c r="F596" s="55">
        <v>657</v>
      </c>
      <c r="G596" s="55">
        <v>1436</v>
      </c>
      <c r="H596" s="56">
        <v>1471802.32</v>
      </c>
      <c r="I596" s="57">
        <v>95</v>
      </c>
      <c r="J596" s="55">
        <v>154</v>
      </c>
      <c r="K596" s="55">
        <v>341</v>
      </c>
      <c r="L596" s="56">
        <v>343783.7</v>
      </c>
      <c r="M596" s="57">
        <v>102</v>
      </c>
      <c r="N596" s="54">
        <v>167</v>
      </c>
      <c r="O596" s="55">
        <v>357</v>
      </c>
      <c r="P596" s="56">
        <v>369542.32</v>
      </c>
      <c r="Q596" s="57">
        <v>91</v>
      </c>
      <c r="R596" s="55">
        <v>163</v>
      </c>
      <c r="S596" s="55">
        <v>354</v>
      </c>
      <c r="T596" s="56">
        <v>358358.8</v>
      </c>
      <c r="U596" s="57">
        <v>108</v>
      </c>
      <c r="V596" s="55">
        <v>173</v>
      </c>
      <c r="W596" s="55">
        <v>385</v>
      </c>
      <c r="X596" s="58">
        <v>400117.5</v>
      </c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</row>
    <row r="597" spans="1:143" ht="12.75">
      <c r="A597" s="138" t="s">
        <v>529</v>
      </c>
      <c r="B597" s="174" t="s">
        <v>577</v>
      </c>
      <c r="C597" s="172" t="s">
        <v>752</v>
      </c>
      <c r="D597" s="172" t="s">
        <v>583</v>
      </c>
      <c r="E597" s="54">
        <v>1</v>
      </c>
      <c r="F597" s="55">
        <v>2</v>
      </c>
      <c r="G597" s="55">
        <v>4</v>
      </c>
      <c r="H597" s="56">
        <v>13347.6</v>
      </c>
      <c r="I597" s="57"/>
      <c r="J597" s="55"/>
      <c r="K597" s="55"/>
      <c r="L597" s="56"/>
      <c r="M597" s="57"/>
      <c r="N597" s="54"/>
      <c r="O597" s="55"/>
      <c r="P597" s="56"/>
      <c r="Q597" s="57">
        <v>1</v>
      </c>
      <c r="R597" s="55">
        <v>2</v>
      </c>
      <c r="S597" s="55">
        <v>4</v>
      </c>
      <c r="T597" s="56">
        <v>13347.6</v>
      </c>
      <c r="U597" s="57"/>
      <c r="V597" s="55"/>
      <c r="W597" s="55"/>
      <c r="X597" s="5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</row>
    <row r="598" spans="1:143" ht="12.75">
      <c r="A598" s="138" t="s">
        <v>529</v>
      </c>
      <c r="B598" s="174" t="s">
        <v>577</v>
      </c>
      <c r="C598" s="172" t="s">
        <v>752</v>
      </c>
      <c r="D598" s="172" t="s">
        <v>584</v>
      </c>
      <c r="E598" s="54">
        <v>1</v>
      </c>
      <c r="F598" s="55">
        <v>1</v>
      </c>
      <c r="G598" s="55">
        <v>2</v>
      </c>
      <c r="H598" s="56">
        <v>6692.4</v>
      </c>
      <c r="I598" s="57">
        <v>1</v>
      </c>
      <c r="J598" s="55">
        <v>1</v>
      </c>
      <c r="K598" s="55">
        <v>2</v>
      </c>
      <c r="L598" s="56">
        <v>6692.4</v>
      </c>
      <c r="M598" s="57"/>
      <c r="N598" s="54"/>
      <c r="O598" s="55"/>
      <c r="P598" s="56"/>
      <c r="Q598" s="57"/>
      <c r="R598" s="55"/>
      <c r="S598" s="55"/>
      <c r="T598" s="56"/>
      <c r="U598" s="57"/>
      <c r="V598" s="55"/>
      <c r="W598" s="55"/>
      <c r="X598" s="5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</row>
    <row r="599" spans="1:143" ht="12.75">
      <c r="A599" s="138" t="s">
        <v>529</v>
      </c>
      <c r="B599" s="174" t="s">
        <v>577</v>
      </c>
      <c r="C599" s="172" t="s">
        <v>752</v>
      </c>
      <c r="D599" s="172" t="s">
        <v>585</v>
      </c>
      <c r="E599" s="54">
        <v>15</v>
      </c>
      <c r="F599" s="55">
        <v>41</v>
      </c>
      <c r="G599" s="55">
        <v>85</v>
      </c>
      <c r="H599" s="56">
        <v>279082.45</v>
      </c>
      <c r="I599" s="57">
        <v>5</v>
      </c>
      <c r="J599" s="55">
        <v>8</v>
      </c>
      <c r="K599" s="55">
        <v>16</v>
      </c>
      <c r="L599" s="56">
        <v>54352.8</v>
      </c>
      <c r="M599" s="57">
        <v>8</v>
      </c>
      <c r="N599" s="54">
        <v>11</v>
      </c>
      <c r="O599" s="55">
        <v>24</v>
      </c>
      <c r="P599" s="56">
        <v>80161.05</v>
      </c>
      <c r="Q599" s="57">
        <v>5</v>
      </c>
      <c r="R599" s="55">
        <v>9</v>
      </c>
      <c r="S599" s="55">
        <v>21</v>
      </c>
      <c r="T599" s="56">
        <v>70084</v>
      </c>
      <c r="U599" s="57">
        <v>9</v>
      </c>
      <c r="V599" s="55">
        <v>13</v>
      </c>
      <c r="W599" s="55">
        <v>24</v>
      </c>
      <c r="X599" s="58">
        <v>74484.6</v>
      </c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</row>
    <row r="600" spans="1:143" ht="12.75">
      <c r="A600" s="138" t="s">
        <v>529</v>
      </c>
      <c r="B600" s="174" t="s">
        <v>577</v>
      </c>
      <c r="C600" s="172" t="s">
        <v>752</v>
      </c>
      <c r="D600" s="172" t="s">
        <v>586</v>
      </c>
      <c r="E600" s="54">
        <v>37</v>
      </c>
      <c r="F600" s="55">
        <v>50</v>
      </c>
      <c r="G600" s="55">
        <v>168</v>
      </c>
      <c r="H600" s="56">
        <v>97222.4</v>
      </c>
      <c r="I600" s="57">
        <v>31</v>
      </c>
      <c r="J600" s="55">
        <v>34</v>
      </c>
      <c r="K600" s="55">
        <v>114</v>
      </c>
      <c r="L600" s="56">
        <v>61339.3</v>
      </c>
      <c r="M600" s="57">
        <v>8</v>
      </c>
      <c r="N600" s="54">
        <v>8</v>
      </c>
      <c r="O600" s="55">
        <v>30</v>
      </c>
      <c r="P600" s="56">
        <v>19046.3</v>
      </c>
      <c r="Q600" s="57">
        <v>4</v>
      </c>
      <c r="R600" s="55">
        <v>4</v>
      </c>
      <c r="S600" s="55">
        <v>12</v>
      </c>
      <c r="T600" s="56">
        <v>8894.6</v>
      </c>
      <c r="U600" s="57">
        <v>3</v>
      </c>
      <c r="V600" s="55">
        <v>4</v>
      </c>
      <c r="W600" s="55">
        <v>12</v>
      </c>
      <c r="X600" s="58">
        <v>7942.2</v>
      </c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</row>
    <row r="601" spans="1:143" ht="12.75">
      <c r="A601" s="138" t="s">
        <v>529</v>
      </c>
      <c r="B601" s="174" t="s">
        <v>577</v>
      </c>
      <c r="C601" s="172" t="s">
        <v>752</v>
      </c>
      <c r="D601" s="172" t="s">
        <v>587</v>
      </c>
      <c r="E601" s="54">
        <v>4</v>
      </c>
      <c r="F601" s="55">
        <v>6</v>
      </c>
      <c r="G601" s="55">
        <v>11</v>
      </c>
      <c r="H601" s="56">
        <v>11311.3</v>
      </c>
      <c r="I601" s="57">
        <v>2</v>
      </c>
      <c r="J601" s="55">
        <v>4</v>
      </c>
      <c r="K601" s="55">
        <v>8</v>
      </c>
      <c r="L601" s="56">
        <v>8205.6</v>
      </c>
      <c r="M601" s="57">
        <v>2</v>
      </c>
      <c r="N601" s="54">
        <v>2</v>
      </c>
      <c r="O601" s="55">
        <v>3</v>
      </c>
      <c r="P601" s="56">
        <v>3105.7</v>
      </c>
      <c r="Q601" s="57"/>
      <c r="R601" s="55"/>
      <c r="S601" s="55"/>
      <c r="T601" s="56"/>
      <c r="U601" s="57"/>
      <c r="V601" s="55"/>
      <c r="W601" s="55"/>
      <c r="X601" s="5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</row>
    <row r="602" spans="1:143" ht="12.75">
      <c r="A602" s="138" t="s">
        <v>529</v>
      </c>
      <c r="B602" s="174" t="s">
        <v>577</v>
      </c>
      <c r="C602" s="172" t="s">
        <v>752</v>
      </c>
      <c r="D602" s="172" t="s">
        <v>588</v>
      </c>
      <c r="E602" s="54">
        <v>155</v>
      </c>
      <c r="F602" s="55">
        <v>737</v>
      </c>
      <c r="G602" s="55">
        <v>1645</v>
      </c>
      <c r="H602" s="56">
        <v>2772699.35</v>
      </c>
      <c r="I602" s="57">
        <v>108</v>
      </c>
      <c r="J602" s="55">
        <v>181</v>
      </c>
      <c r="K602" s="55">
        <v>363</v>
      </c>
      <c r="L602" s="56">
        <v>614970.5</v>
      </c>
      <c r="M602" s="57">
        <v>106</v>
      </c>
      <c r="N602" s="54">
        <v>179</v>
      </c>
      <c r="O602" s="55">
        <v>412</v>
      </c>
      <c r="P602" s="56">
        <v>694019.85</v>
      </c>
      <c r="Q602" s="57">
        <v>97</v>
      </c>
      <c r="R602" s="55">
        <v>171</v>
      </c>
      <c r="S602" s="55">
        <v>393</v>
      </c>
      <c r="T602" s="56">
        <v>660451.15</v>
      </c>
      <c r="U602" s="57">
        <v>110</v>
      </c>
      <c r="V602" s="55">
        <v>206</v>
      </c>
      <c r="W602" s="55">
        <v>477</v>
      </c>
      <c r="X602" s="58">
        <v>803257.85</v>
      </c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</row>
    <row r="603" spans="1:143" ht="12.75">
      <c r="A603" s="138" t="s">
        <v>529</v>
      </c>
      <c r="B603" s="174" t="s">
        <v>577</v>
      </c>
      <c r="C603" s="172" t="s">
        <v>752</v>
      </c>
      <c r="D603" s="172" t="s">
        <v>589</v>
      </c>
      <c r="E603" s="54">
        <v>18</v>
      </c>
      <c r="F603" s="55">
        <v>27</v>
      </c>
      <c r="G603" s="55">
        <v>77</v>
      </c>
      <c r="H603" s="56">
        <v>94157.4</v>
      </c>
      <c r="I603" s="57">
        <v>8</v>
      </c>
      <c r="J603" s="55">
        <v>8</v>
      </c>
      <c r="K603" s="55">
        <v>27</v>
      </c>
      <c r="L603" s="56">
        <v>26198.85</v>
      </c>
      <c r="M603" s="57">
        <v>6</v>
      </c>
      <c r="N603" s="54">
        <v>9</v>
      </c>
      <c r="O603" s="55">
        <v>28</v>
      </c>
      <c r="P603" s="56">
        <v>33275.55</v>
      </c>
      <c r="Q603" s="57">
        <v>5</v>
      </c>
      <c r="R603" s="55">
        <v>9</v>
      </c>
      <c r="S603" s="55">
        <v>20</v>
      </c>
      <c r="T603" s="56">
        <v>31272.2</v>
      </c>
      <c r="U603" s="57">
        <v>1</v>
      </c>
      <c r="V603" s="55">
        <v>1</v>
      </c>
      <c r="W603" s="55">
        <v>2</v>
      </c>
      <c r="X603" s="58">
        <v>3410.8</v>
      </c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</row>
    <row r="604" spans="1:143" ht="12.75">
      <c r="A604" s="138" t="s">
        <v>529</v>
      </c>
      <c r="B604" s="174" t="s">
        <v>577</v>
      </c>
      <c r="C604" s="172" t="s">
        <v>752</v>
      </c>
      <c r="D604" s="172" t="s">
        <v>590</v>
      </c>
      <c r="E604" s="54">
        <v>2</v>
      </c>
      <c r="F604" s="55">
        <v>2</v>
      </c>
      <c r="G604" s="55">
        <v>5</v>
      </c>
      <c r="H604" s="56">
        <v>2967.7</v>
      </c>
      <c r="I604" s="57"/>
      <c r="J604" s="55"/>
      <c r="K604" s="55"/>
      <c r="L604" s="56"/>
      <c r="M604" s="57">
        <v>2</v>
      </c>
      <c r="N604" s="54">
        <v>2</v>
      </c>
      <c r="O604" s="55">
        <v>5</v>
      </c>
      <c r="P604" s="56">
        <v>2967.7</v>
      </c>
      <c r="Q604" s="57"/>
      <c r="R604" s="55"/>
      <c r="S604" s="55"/>
      <c r="T604" s="56"/>
      <c r="U604" s="57"/>
      <c r="V604" s="55"/>
      <c r="W604" s="55"/>
      <c r="X604" s="5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</row>
    <row r="605" spans="1:143" ht="22.5">
      <c r="A605" s="138" t="s">
        <v>529</v>
      </c>
      <c r="B605" s="174" t="s">
        <v>577</v>
      </c>
      <c r="C605" s="172" t="s">
        <v>752</v>
      </c>
      <c r="D605" s="172" t="s">
        <v>591</v>
      </c>
      <c r="E605" s="54">
        <v>5</v>
      </c>
      <c r="F605" s="55">
        <v>20</v>
      </c>
      <c r="G605" s="55">
        <v>29</v>
      </c>
      <c r="H605" s="56">
        <v>12961.8</v>
      </c>
      <c r="I605" s="57">
        <v>3</v>
      </c>
      <c r="J605" s="55">
        <v>6</v>
      </c>
      <c r="K605" s="55">
        <v>8</v>
      </c>
      <c r="L605" s="56">
        <v>3814.35</v>
      </c>
      <c r="M605" s="57">
        <v>4</v>
      </c>
      <c r="N605" s="54">
        <v>7</v>
      </c>
      <c r="O605" s="55">
        <v>11</v>
      </c>
      <c r="P605" s="56">
        <v>4798.15</v>
      </c>
      <c r="Q605" s="57">
        <v>2</v>
      </c>
      <c r="R605" s="55">
        <v>4</v>
      </c>
      <c r="S605" s="55">
        <v>5</v>
      </c>
      <c r="T605" s="56">
        <v>2164.6</v>
      </c>
      <c r="U605" s="57">
        <v>2</v>
      </c>
      <c r="V605" s="55">
        <v>3</v>
      </c>
      <c r="W605" s="55">
        <v>5</v>
      </c>
      <c r="X605" s="58">
        <v>2184.7</v>
      </c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</row>
    <row r="606" spans="1:143" ht="22.5">
      <c r="A606" s="138" t="s">
        <v>529</v>
      </c>
      <c r="B606" s="174" t="s">
        <v>577</v>
      </c>
      <c r="C606" s="172" t="s">
        <v>752</v>
      </c>
      <c r="D606" s="172" t="s">
        <v>592</v>
      </c>
      <c r="E606" s="54">
        <v>10</v>
      </c>
      <c r="F606" s="55">
        <v>11</v>
      </c>
      <c r="G606" s="55">
        <v>16</v>
      </c>
      <c r="H606" s="56">
        <v>9919.05</v>
      </c>
      <c r="I606" s="57">
        <v>5</v>
      </c>
      <c r="J606" s="55">
        <v>5</v>
      </c>
      <c r="K606" s="55">
        <v>8</v>
      </c>
      <c r="L606" s="56">
        <v>5229.65</v>
      </c>
      <c r="M606" s="57">
        <v>1</v>
      </c>
      <c r="N606" s="54">
        <v>1</v>
      </c>
      <c r="O606" s="55">
        <v>1</v>
      </c>
      <c r="P606" s="56">
        <v>582.5</v>
      </c>
      <c r="Q606" s="57"/>
      <c r="R606" s="55"/>
      <c r="S606" s="55"/>
      <c r="T606" s="56"/>
      <c r="U606" s="57">
        <v>4</v>
      </c>
      <c r="V606" s="55">
        <v>5</v>
      </c>
      <c r="W606" s="55">
        <v>7</v>
      </c>
      <c r="X606" s="58">
        <v>4106.9</v>
      </c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</row>
    <row r="607" spans="1:143" ht="12.75">
      <c r="A607" s="138" t="s">
        <v>529</v>
      </c>
      <c r="B607" s="174" t="s">
        <v>577</v>
      </c>
      <c r="C607" s="172" t="s">
        <v>752</v>
      </c>
      <c r="D607" s="135" t="s">
        <v>677</v>
      </c>
      <c r="E607" s="26">
        <v>341</v>
      </c>
      <c r="F607" s="27">
        <f>SUM(F592:F606)</f>
        <v>1962</v>
      </c>
      <c r="G607" s="27">
        <f>SUM(G592:G606)</f>
        <v>4600</v>
      </c>
      <c r="H607" s="27">
        <f>SUM(H592:H606)</f>
        <v>5354108.87</v>
      </c>
      <c r="I607" s="29">
        <v>231</v>
      </c>
      <c r="J607" s="27">
        <f>SUM(J592:J606)</f>
        <v>486</v>
      </c>
      <c r="K607" s="27">
        <f>SUM(K592:K606)</f>
        <v>1180</v>
      </c>
      <c r="L607" s="27">
        <f>SUM(L592:L606)</f>
        <v>1240971.5</v>
      </c>
      <c r="M607" s="29">
        <v>227</v>
      </c>
      <c r="N607" s="27">
        <f>SUM(N592:N606)</f>
        <v>490</v>
      </c>
      <c r="O607" s="27">
        <f>SUM(O592:O606)</f>
        <v>1157</v>
      </c>
      <c r="P607" s="27">
        <f>SUM(P592:P606)</f>
        <v>1341432.22</v>
      </c>
      <c r="Q607" s="29">
        <v>221</v>
      </c>
      <c r="R607" s="27">
        <f>SUM(R592:R606)</f>
        <v>460</v>
      </c>
      <c r="S607" s="27">
        <f>SUM(S592:S606)</f>
        <v>1037</v>
      </c>
      <c r="T607" s="27">
        <f>SUM(T592:T606)</f>
        <v>1279868</v>
      </c>
      <c r="U607" s="29">
        <v>252</v>
      </c>
      <c r="V607" s="27">
        <f>SUM(V592:V606)</f>
        <v>526</v>
      </c>
      <c r="W607" s="27">
        <f>SUM(W592:W606)</f>
        <v>1227</v>
      </c>
      <c r="X607" s="27">
        <f>SUM(X592:X606)</f>
        <v>1491837.15</v>
      </c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</row>
    <row r="608" spans="1:143" ht="13.5" thickBot="1">
      <c r="A608" s="215" t="s">
        <v>714</v>
      </c>
      <c r="B608" s="215"/>
      <c r="C608" s="215"/>
      <c r="D608" s="215"/>
      <c r="E608" s="49">
        <v>7848</v>
      </c>
      <c r="F608" s="53">
        <f>F607+F591+F581+F561+F554+F531+F528+F524+F520</f>
        <v>40247</v>
      </c>
      <c r="G608" s="53">
        <f>G607+G591+G581+G561+G554+G531+G528+G524+G520</f>
        <v>101335</v>
      </c>
      <c r="H608" s="53">
        <f>H607+H591+H581+H561+H554+H531+H528+H524+H520</f>
        <v>23821827.32</v>
      </c>
      <c r="I608" s="52">
        <v>5255</v>
      </c>
      <c r="J608" s="53">
        <f>J607+J591+J581+J561+J554+J531+J528+J524+J520</f>
        <v>9629</v>
      </c>
      <c r="K608" s="53">
        <f>K607+K591+K581+K561+K554+K531+K528+K524+K520</f>
        <v>22937</v>
      </c>
      <c r="L608" s="53">
        <f>L607+L591+L581+L561+L554+L531+L528+L524+L520</f>
        <v>5578992.05</v>
      </c>
      <c r="M608" s="52">
        <v>5324</v>
      </c>
      <c r="N608" s="53">
        <f>N607+N591+N581+N561+N554+N531+N528+N524+N520</f>
        <v>10226</v>
      </c>
      <c r="O608" s="53">
        <f>O607+O591+O581+O561+O554+O531+O528+O524+O520</f>
        <v>25515</v>
      </c>
      <c r="P608" s="53">
        <f>P607+P591+P581+P561+P554+P531+P528+P524+P520</f>
        <v>6301530.590000001</v>
      </c>
      <c r="Q608" s="52">
        <v>5043</v>
      </c>
      <c r="R608" s="53">
        <f>R607+R591+R581+R561+R554+R531+R528+R524+R520</f>
        <v>9307</v>
      </c>
      <c r="S608" s="53">
        <f>S607+S591+S581+S561+S554+S531+S528+S524+S520</f>
        <v>24067</v>
      </c>
      <c r="T608" s="53">
        <f>T607+T591+T581+T561+T554+T531+T528+T524+T520</f>
        <v>5464016.789999999</v>
      </c>
      <c r="U608" s="52">
        <v>5291</v>
      </c>
      <c r="V608" s="53">
        <f>V607+V591+V581+V561+V554+V531+V528+V524+V520</f>
        <v>11098</v>
      </c>
      <c r="W608" s="53">
        <f>W607+W591+W581+W561+W554+W531+W528+W524+W520</f>
        <v>28820</v>
      </c>
      <c r="X608" s="53">
        <f>X607+X591+X581+X561+X554+X531+X528+X524+X520</f>
        <v>6477287.89</v>
      </c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</row>
    <row r="609" spans="1:143" ht="22.5">
      <c r="A609" s="137" t="s">
        <v>726</v>
      </c>
      <c r="B609" s="170" t="s">
        <v>500</v>
      </c>
      <c r="C609" s="179" t="s">
        <v>501</v>
      </c>
      <c r="D609" s="190" t="s">
        <v>593</v>
      </c>
      <c r="E609" s="69">
        <v>4</v>
      </c>
      <c r="F609" s="41">
        <v>4</v>
      </c>
      <c r="G609" s="41">
        <v>37</v>
      </c>
      <c r="H609" s="70">
        <v>2245.5</v>
      </c>
      <c r="I609" s="71">
        <v>1</v>
      </c>
      <c r="J609" s="41">
        <v>1</v>
      </c>
      <c r="K609" s="41">
        <v>2</v>
      </c>
      <c r="L609" s="70">
        <v>105.7</v>
      </c>
      <c r="M609" s="71">
        <v>2</v>
      </c>
      <c r="N609" s="69">
        <v>2</v>
      </c>
      <c r="O609" s="41">
        <v>20</v>
      </c>
      <c r="P609" s="70">
        <v>1217</v>
      </c>
      <c r="Q609" s="71"/>
      <c r="R609" s="41"/>
      <c r="S609" s="41"/>
      <c r="T609" s="70"/>
      <c r="U609" s="71">
        <v>1</v>
      </c>
      <c r="V609" s="41">
        <v>1</v>
      </c>
      <c r="W609" s="41">
        <v>15</v>
      </c>
      <c r="X609" s="42">
        <v>922.8</v>
      </c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</row>
    <row r="610" spans="1:143" ht="12.75">
      <c r="A610" s="136" t="s">
        <v>726</v>
      </c>
      <c r="B610" s="126" t="s">
        <v>500</v>
      </c>
      <c r="C610" s="179" t="s">
        <v>501</v>
      </c>
      <c r="D610" s="127" t="s">
        <v>502</v>
      </c>
      <c r="E610" s="64">
        <v>4</v>
      </c>
      <c r="F610" s="47">
        <v>12</v>
      </c>
      <c r="G610" s="47">
        <v>75</v>
      </c>
      <c r="H610" s="65">
        <v>6710.3</v>
      </c>
      <c r="I610" s="66">
        <v>2</v>
      </c>
      <c r="J610" s="47">
        <v>3</v>
      </c>
      <c r="K610" s="47">
        <v>24</v>
      </c>
      <c r="L610" s="65">
        <v>2205.6</v>
      </c>
      <c r="M610" s="66">
        <v>2</v>
      </c>
      <c r="N610" s="64">
        <v>4</v>
      </c>
      <c r="O610" s="47">
        <v>22</v>
      </c>
      <c r="P610" s="65">
        <v>2000.9</v>
      </c>
      <c r="Q610" s="66"/>
      <c r="R610" s="47"/>
      <c r="S610" s="47"/>
      <c r="T610" s="65"/>
      <c r="U610" s="66">
        <v>3</v>
      </c>
      <c r="V610" s="47">
        <v>5</v>
      </c>
      <c r="W610" s="47">
        <v>29</v>
      </c>
      <c r="X610" s="48">
        <v>2503.8</v>
      </c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</row>
    <row r="611" spans="1:143" ht="12.75">
      <c r="A611" s="136" t="s">
        <v>726</v>
      </c>
      <c r="B611" s="126" t="s">
        <v>500</v>
      </c>
      <c r="C611" s="179" t="s">
        <v>501</v>
      </c>
      <c r="D611" s="127" t="s">
        <v>503</v>
      </c>
      <c r="E611" s="64">
        <v>13</v>
      </c>
      <c r="F611" s="47">
        <v>32</v>
      </c>
      <c r="G611" s="47">
        <v>53</v>
      </c>
      <c r="H611" s="65">
        <v>12067.1</v>
      </c>
      <c r="I611" s="66">
        <v>9</v>
      </c>
      <c r="J611" s="47">
        <v>10</v>
      </c>
      <c r="K611" s="47">
        <v>16</v>
      </c>
      <c r="L611" s="65">
        <v>3645.2</v>
      </c>
      <c r="M611" s="66">
        <v>5</v>
      </c>
      <c r="N611" s="64">
        <v>5</v>
      </c>
      <c r="O611" s="47">
        <v>8</v>
      </c>
      <c r="P611" s="65">
        <v>1810.3</v>
      </c>
      <c r="Q611" s="66">
        <v>8</v>
      </c>
      <c r="R611" s="47">
        <v>12</v>
      </c>
      <c r="S611" s="47">
        <v>21</v>
      </c>
      <c r="T611" s="65">
        <v>4660.4</v>
      </c>
      <c r="U611" s="66">
        <v>4</v>
      </c>
      <c r="V611" s="47">
        <v>5</v>
      </c>
      <c r="W611" s="47">
        <v>8</v>
      </c>
      <c r="X611" s="48">
        <v>1951.2</v>
      </c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</row>
    <row r="612" spans="1:143" ht="12.75">
      <c r="A612" s="136" t="s">
        <v>726</v>
      </c>
      <c r="B612" s="126" t="s">
        <v>500</v>
      </c>
      <c r="C612" s="179" t="s">
        <v>501</v>
      </c>
      <c r="D612" s="127" t="s">
        <v>504</v>
      </c>
      <c r="E612" s="64">
        <v>10</v>
      </c>
      <c r="F612" s="47">
        <v>12</v>
      </c>
      <c r="G612" s="47">
        <v>14</v>
      </c>
      <c r="H612" s="65">
        <v>5232.55</v>
      </c>
      <c r="I612" s="66">
        <v>2</v>
      </c>
      <c r="J612" s="47">
        <v>2</v>
      </c>
      <c r="K612" s="47">
        <v>2</v>
      </c>
      <c r="L612" s="65">
        <v>741.2</v>
      </c>
      <c r="M612" s="66">
        <v>1</v>
      </c>
      <c r="N612" s="64">
        <v>1</v>
      </c>
      <c r="O612" s="47">
        <v>2</v>
      </c>
      <c r="P612" s="65">
        <v>761.4</v>
      </c>
      <c r="Q612" s="66">
        <v>5</v>
      </c>
      <c r="R612" s="47">
        <v>5</v>
      </c>
      <c r="S612" s="47">
        <v>6</v>
      </c>
      <c r="T612" s="65">
        <v>2242.1</v>
      </c>
      <c r="U612" s="66">
        <v>4</v>
      </c>
      <c r="V612" s="47">
        <v>4</v>
      </c>
      <c r="W612" s="47">
        <v>4</v>
      </c>
      <c r="X612" s="48">
        <v>1487.85</v>
      </c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</row>
    <row r="613" spans="1:143" ht="12.75">
      <c r="A613" s="136" t="s">
        <v>726</v>
      </c>
      <c r="B613" s="126" t="s">
        <v>500</v>
      </c>
      <c r="C613" s="179" t="s">
        <v>501</v>
      </c>
      <c r="D613" s="135" t="s">
        <v>677</v>
      </c>
      <c r="E613" s="26">
        <v>27</v>
      </c>
      <c r="F613" s="27">
        <f>SUM(F609:F612)</f>
        <v>60</v>
      </c>
      <c r="G613" s="27">
        <f>SUM(G609:G612)</f>
        <v>179</v>
      </c>
      <c r="H613" s="27">
        <f>SUM(H609:H612)</f>
        <v>26255.45</v>
      </c>
      <c r="I613" s="29">
        <v>12</v>
      </c>
      <c r="J613" s="27">
        <f>SUM(J609:J612)</f>
        <v>16</v>
      </c>
      <c r="K613" s="27">
        <f>SUM(K609:K612)</f>
        <v>44</v>
      </c>
      <c r="L613" s="27">
        <f>SUM(L609:L612)</f>
        <v>6697.7</v>
      </c>
      <c r="M613" s="29">
        <v>9</v>
      </c>
      <c r="N613" s="27">
        <f>SUM(N609:N612)</f>
        <v>12</v>
      </c>
      <c r="O613" s="27">
        <f>SUM(O609:O612)</f>
        <v>52</v>
      </c>
      <c r="P613" s="27">
        <f>SUM(P609:P612)</f>
        <v>5789.599999999999</v>
      </c>
      <c r="Q613" s="29">
        <v>13</v>
      </c>
      <c r="R613" s="27">
        <f>SUM(R609:R612)</f>
        <v>17</v>
      </c>
      <c r="S613" s="27">
        <f>SUM(S609:S612)</f>
        <v>27</v>
      </c>
      <c r="T613" s="27">
        <f>SUM(T609:T612)</f>
        <v>6902.5</v>
      </c>
      <c r="U613" s="29">
        <v>11</v>
      </c>
      <c r="V613" s="27">
        <f>SUM(V609:V612)</f>
        <v>15</v>
      </c>
      <c r="W613" s="27">
        <f>SUM(W609:W612)</f>
        <v>56</v>
      </c>
      <c r="X613" s="27">
        <f>SUM(X609:X612)</f>
        <v>6865.65</v>
      </c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</row>
    <row r="614" spans="1:143" ht="22.5">
      <c r="A614" s="136" t="s">
        <v>726</v>
      </c>
      <c r="B614" s="126" t="s">
        <v>594</v>
      </c>
      <c r="C614" s="179" t="s">
        <v>595</v>
      </c>
      <c r="D614" s="127" t="s">
        <v>596</v>
      </c>
      <c r="E614" s="64">
        <v>34</v>
      </c>
      <c r="F614" s="47">
        <v>131</v>
      </c>
      <c r="G614" s="47">
        <v>149</v>
      </c>
      <c r="H614" s="65">
        <v>2003963</v>
      </c>
      <c r="I614" s="66">
        <v>7</v>
      </c>
      <c r="J614" s="47">
        <v>7</v>
      </c>
      <c r="K614" s="47">
        <v>8</v>
      </c>
      <c r="L614" s="65">
        <v>114508</v>
      </c>
      <c r="M614" s="66">
        <v>23</v>
      </c>
      <c r="N614" s="64">
        <v>42</v>
      </c>
      <c r="O614" s="47">
        <v>52</v>
      </c>
      <c r="P614" s="65">
        <v>658242</v>
      </c>
      <c r="Q614" s="66">
        <v>23</v>
      </c>
      <c r="R614" s="47">
        <v>30</v>
      </c>
      <c r="S614" s="47">
        <v>32</v>
      </c>
      <c r="T614" s="65">
        <v>443810</v>
      </c>
      <c r="U614" s="66">
        <v>33</v>
      </c>
      <c r="V614" s="47">
        <v>52</v>
      </c>
      <c r="W614" s="47">
        <v>57</v>
      </c>
      <c r="X614" s="48">
        <v>787403</v>
      </c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</row>
    <row r="615" spans="1:143" ht="12.75">
      <c r="A615" s="136" t="s">
        <v>726</v>
      </c>
      <c r="B615" s="126" t="s">
        <v>594</v>
      </c>
      <c r="C615" s="179" t="s">
        <v>595</v>
      </c>
      <c r="D615" s="135" t="s">
        <v>677</v>
      </c>
      <c r="E615" s="26">
        <v>34</v>
      </c>
      <c r="F615" s="27">
        <v>131</v>
      </c>
      <c r="G615" s="27">
        <v>149</v>
      </c>
      <c r="H615" s="28">
        <v>2003963</v>
      </c>
      <c r="I615" s="29">
        <v>7</v>
      </c>
      <c r="J615" s="27">
        <v>7</v>
      </c>
      <c r="K615" s="27">
        <v>8</v>
      </c>
      <c r="L615" s="28">
        <v>114508</v>
      </c>
      <c r="M615" s="29">
        <v>23</v>
      </c>
      <c r="N615" s="26">
        <v>42</v>
      </c>
      <c r="O615" s="27">
        <v>52</v>
      </c>
      <c r="P615" s="28">
        <v>658242</v>
      </c>
      <c r="Q615" s="29">
        <v>23</v>
      </c>
      <c r="R615" s="27">
        <v>30</v>
      </c>
      <c r="S615" s="27">
        <v>32</v>
      </c>
      <c r="T615" s="28">
        <v>443810</v>
      </c>
      <c r="U615" s="29">
        <v>33</v>
      </c>
      <c r="V615" s="27">
        <v>52</v>
      </c>
      <c r="W615" s="27">
        <v>57</v>
      </c>
      <c r="X615" s="30">
        <v>787403</v>
      </c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</row>
    <row r="616" spans="1:143" ht="22.5">
      <c r="A616" s="136" t="s">
        <v>726</v>
      </c>
      <c r="B616" s="126" t="s">
        <v>597</v>
      </c>
      <c r="C616" s="179" t="s">
        <v>595</v>
      </c>
      <c r="D616" s="127" t="s">
        <v>596</v>
      </c>
      <c r="E616" s="64">
        <v>4</v>
      </c>
      <c r="F616" s="47">
        <v>4</v>
      </c>
      <c r="G616" s="47">
        <v>4</v>
      </c>
      <c r="H616" s="65">
        <v>57244</v>
      </c>
      <c r="I616" s="66"/>
      <c r="J616" s="47"/>
      <c r="K616" s="47"/>
      <c r="L616" s="65"/>
      <c r="M616" s="66"/>
      <c r="N616" s="64"/>
      <c r="O616" s="47"/>
      <c r="P616" s="65"/>
      <c r="Q616" s="66"/>
      <c r="R616" s="47"/>
      <c r="S616" s="47"/>
      <c r="T616" s="65"/>
      <c r="U616" s="66">
        <v>4</v>
      </c>
      <c r="V616" s="47">
        <v>4</v>
      </c>
      <c r="W616" s="47">
        <v>4</v>
      </c>
      <c r="X616" s="48">
        <v>57244</v>
      </c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</row>
    <row r="617" spans="1:143" ht="12.75">
      <c r="A617" s="136" t="s">
        <v>726</v>
      </c>
      <c r="B617" s="126" t="s">
        <v>597</v>
      </c>
      <c r="C617" s="179" t="s">
        <v>595</v>
      </c>
      <c r="D617" s="135" t="s">
        <v>677</v>
      </c>
      <c r="E617" s="26">
        <v>4</v>
      </c>
      <c r="F617" s="27">
        <v>4</v>
      </c>
      <c r="G617" s="27">
        <v>4</v>
      </c>
      <c r="H617" s="28">
        <v>57244</v>
      </c>
      <c r="I617" s="29"/>
      <c r="J617" s="27"/>
      <c r="K617" s="27"/>
      <c r="L617" s="28"/>
      <c r="M617" s="29"/>
      <c r="N617" s="26"/>
      <c r="O617" s="27"/>
      <c r="P617" s="28"/>
      <c r="Q617" s="29"/>
      <c r="R617" s="27"/>
      <c r="S617" s="27"/>
      <c r="T617" s="28"/>
      <c r="U617" s="29">
        <v>4</v>
      </c>
      <c r="V617" s="27">
        <v>4</v>
      </c>
      <c r="W617" s="27">
        <v>4</v>
      </c>
      <c r="X617" s="30">
        <v>57244</v>
      </c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</row>
    <row r="618" spans="1:143" ht="22.5">
      <c r="A618" s="136" t="s">
        <v>726</v>
      </c>
      <c r="B618" s="126" t="s">
        <v>598</v>
      </c>
      <c r="C618" s="179" t="s">
        <v>599</v>
      </c>
      <c r="D618" s="127" t="s">
        <v>600</v>
      </c>
      <c r="E618" s="64">
        <v>43</v>
      </c>
      <c r="F618" s="47">
        <v>215</v>
      </c>
      <c r="G618" s="47">
        <v>382</v>
      </c>
      <c r="H618" s="65">
        <v>3792117.85</v>
      </c>
      <c r="I618" s="66">
        <v>36</v>
      </c>
      <c r="J618" s="47">
        <v>47</v>
      </c>
      <c r="K618" s="47">
        <v>59</v>
      </c>
      <c r="L618" s="65">
        <v>839361</v>
      </c>
      <c r="M618" s="66">
        <v>36</v>
      </c>
      <c r="N618" s="64">
        <v>57</v>
      </c>
      <c r="O618" s="47">
        <v>101</v>
      </c>
      <c r="P618" s="65">
        <v>1003922</v>
      </c>
      <c r="Q618" s="66">
        <v>36</v>
      </c>
      <c r="R618" s="47">
        <v>63</v>
      </c>
      <c r="S618" s="47">
        <v>130</v>
      </c>
      <c r="T618" s="65">
        <v>1124345.25</v>
      </c>
      <c r="U618" s="66">
        <v>31</v>
      </c>
      <c r="V618" s="47">
        <v>48</v>
      </c>
      <c r="W618" s="47">
        <v>92</v>
      </c>
      <c r="X618" s="48">
        <v>824489.6</v>
      </c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</row>
    <row r="619" spans="1:143" ht="12.75">
      <c r="A619" s="136" t="s">
        <v>726</v>
      </c>
      <c r="B619" s="126" t="s">
        <v>598</v>
      </c>
      <c r="C619" s="179" t="s">
        <v>599</v>
      </c>
      <c r="D619" s="127" t="s">
        <v>601</v>
      </c>
      <c r="E619" s="64">
        <v>7</v>
      </c>
      <c r="F619" s="47">
        <v>14</v>
      </c>
      <c r="G619" s="47">
        <v>28</v>
      </c>
      <c r="H619" s="65">
        <v>240211.6</v>
      </c>
      <c r="I619" s="66">
        <v>5</v>
      </c>
      <c r="J619" s="47">
        <v>10</v>
      </c>
      <c r="K619" s="47">
        <v>20</v>
      </c>
      <c r="L619" s="65">
        <v>171453.1</v>
      </c>
      <c r="M619" s="66">
        <v>4</v>
      </c>
      <c r="N619" s="64">
        <v>4</v>
      </c>
      <c r="O619" s="47">
        <v>8</v>
      </c>
      <c r="P619" s="65">
        <v>68758.5</v>
      </c>
      <c r="Q619" s="66"/>
      <c r="R619" s="47"/>
      <c r="S619" s="47"/>
      <c r="T619" s="65"/>
      <c r="U619" s="66"/>
      <c r="V619" s="47"/>
      <c r="W619" s="47"/>
      <c r="X619" s="4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</row>
    <row r="620" spans="1:143" ht="12.75">
      <c r="A620" s="136" t="s">
        <v>726</v>
      </c>
      <c r="B620" s="126" t="s">
        <v>598</v>
      </c>
      <c r="C620" s="179" t="s">
        <v>599</v>
      </c>
      <c r="D620" s="135" t="s">
        <v>677</v>
      </c>
      <c r="E620" s="26">
        <v>43</v>
      </c>
      <c r="F620" s="27">
        <v>229</v>
      </c>
      <c r="G620" s="27">
        <v>410</v>
      </c>
      <c r="H620" s="28">
        <v>4032329.45</v>
      </c>
      <c r="I620" s="29">
        <v>41</v>
      </c>
      <c r="J620" s="27">
        <v>57</v>
      </c>
      <c r="K620" s="27">
        <v>79</v>
      </c>
      <c r="L620" s="28">
        <v>1010814.1</v>
      </c>
      <c r="M620" s="29">
        <v>38</v>
      </c>
      <c r="N620" s="26">
        <v>61</v>
      </c>
      <c r="O620" s="27">
        <v>109</v>
      </c>
      <c r="P620" s="28">
        <v>1072680.5</v>
      </c>
      <c r="Q620" s="29">
        <v>36</v>
      </c>
      <c r="R620" s="27">
        <v>63</v>
      </c>
      <c r="S620" s="27">
        <v>130</v>
      </c>
      <c r="T620" s="28">
        <v>1124345.25</v>
      </c>
      <c r="U620" s="29">
        <v>31</v>
      </c>
      <c r="V620" s="27">
        <v>48</v>
      </c>
      <c r="W620" s="27">
        <v>92</v>
      </c>
      <c r="X620" s="30">
        <v>824489.6</v>
      </c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</row>
    <row r="621" spans="1:143" ht="13.5" thickBot="1">
      <c r="A621" s="212" t="s">
        <v>723</v>
      </c>
      <c r="B621" s="212"/>
      <c r="C621" s="212"/>
      <c r="D621" s="212"/>
      <c r="E621" s="49">
        <v>97</v>
      </c>
      <c r="F621" s="50">
        <f>F620+F617+F615+F613</f>
        <v>424</v>
      </c>
      <c r="G621" s="50">
        <f>G620+G617+G615+G613</f>
        <v>742</v>
      </c>
      <c r="H621" s="50">
        <f>H620+H617+H615+H613</f>
        <v>6119791.9</v>
      </c>
      <c r="I621" s="52">
        <v>59</v>
      </c>
      <c r="J621" s="50">
        <f>J620+J617+J615+J613</f>
        <v>80</v>
      </c>
      <c r="K621" s="50">
        <f>K620+K617+K615+K613</f>
        <v>131</v>
      </c>
      <c r="L621" s="50">
        <f>L620+L617+L615+L613</f>
        <v>1132019.8</v>
      </c>
      <c r="M621" s="52">
        <v>70</v>
      </c>
      <c r="N621" s="50">
        <f>N620+N617+N615+N613</f>
        <v>115</v>
      </c>
      <c r="O621" s="50">
        <f>O620+O617+O615+O613</f>
        <v>213</v>
      </c>
      <c r="P621" s="50">
        <f>P620+P617+P615+P613</f>
        <v>1736712.1</v>
      </c>
      <c r="Q621" s="52">
        <v>71</v>
      </c>
      <c r="R621" s="50">
        <f>R620+R617+R615+R613</f>
        <v>110</v>
      </c>
      <c r="S621" s="50">
        <f>S620+S617+S615+S613</f>
        <v>189</v>
      </c>
      <c r="T621" s="50">
        <f>T620+T617+T615+T613</f>
        <v>1575057.75</v>
      </c>
      <c r="U621" s="52">
        <v>73</v>
      </c>
      <c r="V621" s="50">
        <f>V620+V617+V615+V613</f>
        <v>119</v>
      </c>
      <c r="W621" s="50">
        <f>W620+W617+W615+W613</f>
        <v>209</v>
      </c>
      <c r="X621" s="50">
        <f>X620+X617+X615+X613</f>
        <v>1676002.25</v>
      </c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</row>
    <row r="622" spans="1:143" ht="12.75">
      <c r="A622" s="86" t="s">
        <v>602</v>
      </c>
      <c r="B622" s="180" t="s">
        <v>320</v>
      </c>
      <c r="C622" s="172" t="s">
        <v>321</v>
      </c>
      <c r="D622" s="189" t="s">
        <v>322</v>
      </c>
      <c r="E622" s="73">
        <v>20</v>
      </c>
      <c r="F622" s="74">
        <v>49</v>
      </c>
      <c r="G622" s="74">
        <v>260</v>
      </c>
      <c r="H622" s="75">
        <v>40852.9</v>
      </c>
      <c r="I622" s="76">
        <v>11</v>
      </c>
      <c r="J622" s="74">
        <v>15</v>
      </c>
      <c r="K622" s="74">
        <v>73</v>
      </c>
      <c r="L622" s="75">
        <v>11765.3</v>
      </c>
      <c r="M622" s="76">
        <v>6</v>
      </c>
      <c r="N622" s="73">
        <v>13</v>
      </c>
      <c r="O622" s="74">
        <v>81</v>
      </c>
      <c r="P622" s="75">
        <v>12599</v>
      </c>
      <c r="Q622" s="76">
        <v>6</v>
      </c>
      <c r="R622" s="74">
        <v>11</v>
      </c>
      <c r="S622" s="74">
        <v>42</v>
      </c>
      <c r="T622" s="75">
        <v>6458</v>
      </c>
      <c r="U622" s="76">
        <v>6</v>
      </c>
      <c r="V622" s="74">
        <v>10</v>
      </c>
      <c r="W622" s="74">
        <v>64</v>
      </c>
      <c r="X622" s="77">
        <v>10030.6</v>
      </c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</row>
    <row r="623" spans="1:143" ht="12.75">
      <c r="A623" s="138" t="s">
        <v>602</v>
      </c>
      <c r="B623" s="174" t="s">
        <v>320</v>
      </c>
      <c r="C623" s="172" t="s">
        <v>321</v>
      </c>
      <c r="D623" s="172" t="s">
        <v>603</v>
      </c>
      <c r="E623" s="54">
        <v>1</v>
      </c>
      <c r="F623" s="55">
        <v>1</v>
      </c>
      <c r="G623" s="55">
        <v>6</v>
      </c>
      <c r="H623" s="56">
        <v>510.7</v>
      </c>
      <c r="I623" s="57">
        <v>1</v>
      </c>
      <c r="J623" s="55">
        <v>1</v>
      </c>
      <c r="K623" s="55">
        <v>6</v>
      </c>
      <c r="L623" s="56">
        <v>510.7</v>
      </c>
      <c r="M623" s="57"/>
      <c r="N623" s="54"/>
      <c r="O623" s="55"/>
      <c r="P623" s="56"/>
      <c r="Q623" s="57"/>
      <c r="R623" s="55"/>
      <c r="S623" s="55"/>
      <c r="T623" s="56"/>
      <c r="U623" s="57"/>
      <c r="V623" s="55"/>
      <c r="W623" s="55"/>
      <c r="X623" s="5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</row>
    <row r="624" spans="1:143" ht="22.5">
      <c r="A624" s="138" t="s">
        <v>602</v>
      </c>
      <c r="B624" s="174" t="s">
        <v>320</v>
      </c>
      <c r="C624" s="172" t="s">
        <v>321</v>
      </c>
      <c r="D624" s="172" t="s">
        <v>323</v>
      </c>
      <c r="E624" s="54">
        <v>1</v>
      </c>
      <c r="F624" s="55">
        <v>1</v>
      </c>
      <c r="G624" s="55">
        <v>6</v>
      </c>
      <c r="H624" s="56">
        <v>512.2</v>
      </c>
      <c r="I624" s="57"/>
      <c r="J624" s="55"/>
      <c r="K624" s="55"/>
      <c r="L624" s="56"/>
      <c r="M624" s="57"/>
      <c r="N624" s="54"/>
      <c r="O624" s="55"/>
      <c r="P624" s="56"/>
      <c r="Q624" s="57">
        <v>1</v>
      </c>
      <c r="R624" s="55">
        <v>1</v>
      </c>
      <c r="S624" s="55">
        <v>6</v>
      </c>
      <c r="T624" s="56">
        <v>512.2</v>
      </c>
      <c r="U624" s="57"/>
      <c r="V624" s="55"/>
      <c r="W624" s="55"/>
      <c r="X624" s="5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</row>
    <row r="625" spans="1:143" ht="22.5">
      <c r="A625" s="138" t="s">
        <v>602</v>
      </c>
      <c r="B625" s="174" t="s">
        <v>320</v>
      </c>
      <c r="C625" s="172" t="s">
        <v>321</v>
      </c>
      <c r="D625" s="172" t="s">
        <v>324</v>
      </c>
      <c r="E625" s="54">
        <v>144</v>
      </c>
      <c r="F625" s="55">
        <v>633</v>
      </c>
      <c r="G625" s="55">
        <v>5009</v>
      </c>
      <c r="H625" s="56">
        <v>443538.4</v>
      </c>
      <c r="I625" s="57">
        <v>98</v>
      </c>
      <c r="J625" s="55">
        <v>151</v>
      </c>
      <c r="K625" s="55">
        <v>1057</v>
      </c>
      <c r="L625" s="56">
        <v>91314.55</v>
      </c>
      <c r="M625" s="57">
        <v>95</v>
      </c>
      <c r="N625" s="54">
        <v>151</v>
      </c>
      <c r="O625" s="55">
        <v>1283</v>
      </c>
      <c r="P625" s="56">
        <v>115924.8</v>
      </c>
      <c r="Q625" s="57">
        <v>86</v>
      </c>
      <c r="R625" s="55">
        <v>140</v>
      </c>
      <c r="S625" s="55">
        <v>1127</v>
      </c>
      <c r="T625" s="56">
        <v>103644</v>
      </c>
      <c r="U625" s="57">
        <v>94</v>
      </c>
      <c r="V625" s="55">
        <v>191</v>
      </c>
      <c r="W625" s="55">
        <v>1542</v>
      </c>
      <c r="X625" s="58">
        <v>132655.05</v>
      </c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67"/>
      <c r="DS625" s="67"/>
      <c r="DT625" s="67"/>
      <c r="DU625" s="67"/>
      <c r="DV625" s="67"/>
      <c r="DW625" s="67"/>
      <c r="DX625" s="67"/>
      <c r="DY625" s="67"/>
      <c r="DZ625" s="67"/>
      <c r="EA625" s="67"/>
      <c r="EB625" s="67"/>
      <c r="EC625" s="67"/>
      <c r="ED625" s="67"/>
      <c r="EE625" s="67"/>
      <c r="EF625" s="67"/>
      <c r="EG625" s="67"/>
      <c r="EH625" s="67"/>
      <c r="EI625" s="67"/>
      <c r="EJ625" s="67"/>
      <c r="EK625" s="67"/>
      <c r="EL625" s="67"/>
      <c r="EM625" s="67"/>
    </row>
    <row r="626" spans="1:143" ht="12.75">
      <c r="A626" s="138" t="s">
        <v>602</v>
      </c>
      <c r="B626" s="182" t="s">
        <v>320</v>
      </c>
      <c r="C626" s="172" t="s">
        <v>321</v>
      </c>
      <c r="D626" s="135" t="s">
        <v>677</v>
      </c>
      <c r="E626" s="26">
        <v>155</v>
      </c>
      <c r="F626" s="27">
        <f>SUM(F622:F625)</f>
        <v>684</v>
      </c>
      <c r="G626" s="27">
        <f>SUM(G622:G625)</f>
        <v>5281</v>
      </c>
      <c r="H626" s="27">
        <f>SUM(H622:H625)</f>
        <v>485414.2</v>
      </c>
      <c r="I626" s="29">
        <v>107</v>
      </c>
      <c r="J626" s="27">
        <f>SUM(J622:J625)</f>
        <v>167</v>
      </c>
      <c r="K626" s="27">
        <f>SUM(K622:K625)</f>
        <v>1136</v>
      </c>
      <c r="L626" s="27">
        <f>SUM(L622:L625)</f>
        <v>103590.55</v>
      </c>
      <c r="M626" s="29">
        <v>101</v>
      </c>
      <c r="N626" s="27">
        <f>SUM(N622:N625)</f>
        <v>164</v>
      </c>
      <c r="O626" s="27">
        <f>SUM(O622:O625)</f>
        <v>1364</v>
      </c>
      <c r="P626" s="27">
        <f>SUM(P622:P625)</f>
        <v>128523.8</v>
      </c>
      <c r="Q626" s="29">
        <v>91</v>
      </c>
      <c r="R626" s="27">
        <f>SUM(R622:R625)</f>
        <v>152</v>
      </c>
      <c r="S626" s="27">
        <f>SUM(S622:S625)</f>
        <v>1175</v>
      </c>
      <c r="T626" s="27">
        <f>SUM(T622:T625)</f>
        <v>110614.2</v>
      </c>
      <c r="U626" s="29">
        <v>99</v>
      </c>
      <c r="V626" s="27">
        <f>SUM(V622:V625)</f>
        <v>201</v>
      </c>
      <c r="W626" s="27">
        <f>SUM(W622:W625)</f>
        <v>1606</v>
      </c>
      <c r="X626" s="27">
        <f>SUM(X622:X625)</f>
        <v>142685.65</v>
      </c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67"/>
      <c r="DS626" s="67"/>
      <c r="DT626" s="67"/>
      <c r="DU626" s="67"/>
      <c r="DV626" s="67"/>
      <c r="DW626" s="67"/>
      <c r="DX626" s="67"/>
      <c r="DY626" s="67"/>
      <c r="DZ626" s="67"/>
      <c r="EA626" s="67"/>
      <c r="EB626" s="67"/>
      <c r="EC626" s="67"/>
      <c r="ED626" s="67"/>
      <c r="EE626" s="67"/>
      <c r="EF626" s="67"/>
      <c r="EG626" s="67"/>
      <c r="EH626" s="67"/>
      <c r="EI626" s="67"/>
      <c r="EJ626" s="67"/>
      <c r="EK626" s="67"/>
      <c r="EL626" s="67"/>
      <c r="EM626" s="67"/>
    </row>
    <row r="627" spans="1:143" ht="12.75">
      <c r="A627" s="138" t="s">
        <v>602</v>
      </c>
      <c r="B627" s="174" t="s">
        <v>604</v>
      </c>
      <c r="C627" s="172" t="s">
        <v>605</v>
      </c>
      <c r="D627" s="172" t="s">
        <v>606</v>
      </c>
      <c r="E627" s="54">
        <v>38</v>
      </c>
      <c r="F627" s="55">
        <v>108</v>
      </c>
      <c r="G627" s="55">
        <v>146</v>
      </c>
      <c r="H627" s="56">
        <v>11914.65</v>
      </c>
      <c r="I627" s="57">
        <v>17</v>
      </c>
      <c r="J627" s="55">
        <v>23</v>
      </c>
      <c r="K627" s="55">
        <v>30</v>
      </c>
      <c r="L627" s="56">
        <v>2977</v>
      </c>
      <c r="M627" s="57">
        <v>18</v>
      </c>
      <c r="N627" s="54">
        <v>29</v>
      </c>
      <c r="O627" s="55">
        <v>39</v>
      </c>
      <c r="P627" s="56">
        <v>3201.75</v>
      </c>
      <c r="Q627" s="57">
        <v>16</v>
      </c>
      <c r="R627" s="55">
        <v>22</v>
      </c>
      <c r="S627" s="55">
        <v>34</v>
      </c>
      <c r="T627" s="56">
        <v>2715.1</v>
      </c>
      <c r="U627" s="57">
        <v>21</v>
      </c>
      <c r="V627" s="55">
        <v>34</v>
      </c>
      <c r="W627" s="55">
        <v>43</v>
      </c>
      <c r="X627" s="58">
        <v>3020.8</v>
      </c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67"/>
      <c r="DS627" s="67"/>
      <c r="DT627" s="67"/>
      <c r="DU627" s="67"/>
      <c r="DV627" s="67"/>
      <c r="DW627" s="67"/>
      <c r="DX627" s="67"/>
      <c r="DY627" s="67"/>
      <c r="DZ627" s="67"/>
      <c r="EA627" s="67"/>
      <c r="EB627" s="67"/>
      <c r="EC627" s="67"/>
      <c r="ED627" s="67"/>
      <c r="EE627" s="67"/>
      <c r="EF627" s="67"/>
      <c r="EG627" s="67"/>
      <c r="EH627" s="67"/>
      <c r="EI627" s="67"/>
      <c r="EJ627" s="67"/>
      <c r="EK627" s="67"/>
      <c r="EL627" s="67"/>
      <c r="EM627" s="67"/>
    </row>
    <row r="628" spans="1:143" ht="12.75">
      <c r="A628" s="138" t="s">
        <v>602</v>
      </c>
      <c r="B628" s="174" t="s">
        <v>604</v>
      </c>
      <c r="C628" s="172" t="s">
        <v>605</v>
      </c>
      <c r="D628" s="135" t="s">
        <v>677</v>
      </c>
      <c r="E628" s="26">
        <v>38</v>
      </c>
      <c r="F628" s="27">
        <v>108</v>
      </c>
      <c r="G628" s="27">
        <v>146</v>
      </c>
      <c r="H628" s="28">
        <v>11914.65</v>
      </c>
      <c r="I628" s="29">
        <v>17</v>
      </c>
      <c r="J628" s="27">
        <v>23</v>
      </c>
      <c r="K628" s="27">
        <v>30</v>
      </c>
      <c r="L628" s="28">
        <v>2977</v>
      </c>
      <c r="M628" s="29">
        <v>18</v>
      </c>
      <c r="N628" s="26">
        <v>29</v>
      </c>
      <c r="O628" s="27">
        <v>39</v>
      </c>
      <c r="P628" s="28">
        <v>3201.75</v>
      </c>
      <c r="Q628" s="29">
        <v>16</v>
      </c>
      <c r="R628" s="27">
        <v>22</v>
      </c>
      <c r="S628" s="27">
        <v>34</v>
      </c>
      <c r="T628" s="28">
        <v>2715.1</v>
      </c>
      <c r="U628" s="29">
        <v>21</v>
      </c>
      <c r="V628" s="27">
        <v>34</v>
      </c>
      <c r="W628" s="27">
        <v>43</v>
      </c>
      <c r="X628" s="30">
        <v>3020.8</v>
      </c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67"/>
      <c r="DS628" s="67"/>
      <c r="DT628" s="67"/>
      <c r="DU628" s="67"/>
      <c r="DV628" s="67"/>
      <c r="DW628" s="67"/>
      <c r="DX628" s="67"/>
      <c r="DY628" s="67"/>
      <c r="DZ628" s="67"/>
      <c r="EA628" s="67"/>
      <c r="EB628" s="67"/>
      <c r="EC628" s="67"/>
      <c r="ED628" s="67"/>
      <c r="EE628" s="67"/>
      <c r="EF628" s="67"/>
      <c r="EG628" s="67"/>
      <c r="EH628" s="67"/>
      <c r="EI628" s="67"/>
      <c r="EJ628" s="67"/>
      <c r="EK628" s="67"/>
      <c r="EL628" s="67"/>
      <c r="EM628" s="67"/>
    </row>
    <row r="629" spans="1:143" ht="22.5">
      <c r="A629" s="138" t="s">
        <v>602</v>
      </c>
      <c r="B629" s="174" t="s">
        <v>607</v>
      </c>
      <c r="C629" s="172" t="s">
        <v>608</v>
      </c>
      <c r="D629" s="172" t="s">
        <v>609</v>
      </c>
      <c r="E629" s="54">
        <v>9</v>
      </c>
      <c r="F629" s="55">
        <v>22</v>
      </c>
      <c r="G629" s="55">
        <v>23</v>
      </c>
      <c r="H629" s="56">
        <v>7076.9</v>
      </c>
      <c r="I629" s="57"/>
      <c r="J629" s="55"/>
      <c r="K629" s="55"/>
      <c r="L629" s="56"/>
      <c r="M629" s="57">
        <v>1</v>
      </c>
      <c r="N629" s="54">
        <v>1</v>
      </c>
      <c r="O629" s="55">
        <v>1</v>
      </c>
      <c r="P629" s="56">
        <v>306.9</v>
      </c>
      <c r="Q629" s="57"/>
      <c r="R629" s="55"/>
      <c r="S629" s="55"/>
      <c r="T629" s="56"/>
      <c r="U629" s="57">
        <v>9</v>
      </c>
      <c r="V629" s="55">
        <v>21</v>
      </c>
      <c r="W629" s="55">
        <v>22</v>
      </c>
      <c r="X629" s="58">
        <v>6770</v>
      </c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67"/>
      <c r="DS629" s="67"/>
      <c r="DT629" s="67"/>
      <c r="DU629" s="67"/>
      <c r="DV629" s="67"/>
      <c r="DW629" s="67"/>
      <c r="DX629" s="67"/>
      <c r="DY629" s="67"/>
      <c r="DZ629" s="67"/>
      <c r="EA629" s="67"/>
      <c r="EB629" s="67"/>
      <c r="EC629" s="67"/>
      <c r="ED629" s="67"/>
      <c r="EE629" s="67"/>
      <c r="EF629" s="67"/>
      <c r="EG629" s="67"/>
      <c r="EH629" s="67"/>
      <c r="EI629" s="67"/>
      <c r="EJ629" s="67"/>
      <c r="EK629" s="67"/>
      <c r="EL629" s="67"/>
      <c r="EM629" s="67"/>
    </row>
    <row r="630" spans="1:143" ht="22.5">
      <c r="A630" s="138" t="s">
        <v>602</v>
      </c>
      <c r="B630" s="174" t="s">
        <v>607</v>
      </c>
      <c r="C630" s="172" t="s">
        <v>608</v>
      </c>
      <c r="D630" s="172" t="s">
        <v>610</v>
      </c>
      <c r="E630" s="54">
        <v>850</v>
      </c>
      <c r="F630" s="55">
        <v>2461</v>
      </c>
      <c r="G630" s="55">
        <v>4479</v>
      </c>
      <c r="H630" s="56">
        <v>1420111.5</v>
      </c>
      <c r="I630" s="57">
        <v>518</v>
      </c>
      <c r="J630" s="55">
        <v>773</v>
      </c>
      <c r="K630" s="55">
        <v>1456</v>
      </c>
      <c r="L630" s="56">
        <v>462757.95</v>
      </c>
      <c r="M630" s="57">
        <v>407</v>
      </c>
      <c r="N630" s="54">
        <v>583</v>
      </c>
      <c r="O630" s="55">
        <v>1035</v>
      </c>
      <c r="P630" s="56">
        <v>326128.2</v>
      </c>
      <c r="Q630" s="57">
        <v>335</v>
      </c>
      <c r="R630" s="55">
        <v>484</v>
      </c>
      <c r="S630" s="55">
        <v>862</v>
      </c>
      <c r="T630" s="56">
        <v>274509.55</v>
      </c>
      <c r="U630" s="57">
        <v>380</v>
      </c>
      <c r="V630" s="55">
        <v>621</v>
      </c>
      <c r="W630" s="55">
        <v>1126</v>
      </c>
      <c r="X630" s="58">
        <v>356715.8</v>
      </c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67"/>
      <c r="DS630" s="67"/>
      <c r="DT630" s="67"/>
      <c r="DU630" s="67"/>
      <c r="DV630" s="67"/>
      <c r="DW630" s="67"/>
      <c r="DX630" s="67"/>
      <c r="DY630" s="67"/>
      <c r="DZ630" s="67"/>
      <c r="EA630" s="67"/>
      <c r="EB630" s="67"/>
      <c r="EC630" s="67"/>
      <c r="ED630" s="67"/>
      <c r="EE630" s="67"/>
      <c r="EF630" s="67"/>
      <c r="EG630" s="67"/>
      <c r="EH630" s="67"/>
      <c r="EI630" s="67"/>
      <c r="EJ630" s="67"/>
      <c r="EK630" s="67"/>
      <c r="EL630" s="67"/>
      <c r="EM630" s="67"/>
    </row>
    <row r="631" spans="1:143" ht="22.5">
      <c r="A631" s="138" t="s">
        <v>602</v>
      </c>
      <c r="B631" s="174" t="s">
        <v>607</v>
      </c>
      <c r="C631" s="172" t="s">
        <v>608</v>
      </c>
      <c r="D631" s="172" t="s">
        <v>611</v>
      </c>
      <c r="E631" s="54">
        <v>1105</v>
      </c>
      <c r="F631" s="55">
        <v>4433</v>
      </c>
      <c r="G631" s="55">
        <v>7066</v>
      </c>
      <c r="H631" s="56">
        <v>4116240.65</v>
      </c>
      <c r="I631" s="57">
        <v>672</v>
      </c>
      <c r="J631" s="55">
        <v>1025</v>
      </c>
      <c r="K631" s="55">
        <v>1568</v>
      </c>
      <c r="L631" s="56">
        <v>913053.35</v>
      </c>
      <c r="M631" s="57">
        <v>679</v>
      </c>
      <c r="N631" s="54">
        <v>1049</v>
      </c>
      <c r="O631" s="55">
        <v>1682</v>
      </c>
      <c r="P631" s="56">
        <v>981819.5</v>
      </c>
      <c r="Q631" s="57">
        <v>647</v>
      </c>
      <c r="R631" s="55">
        <v>1040</v>
      </c>
      <c r="S631" s="55">
        <v>1678</v>
      </c>
      <c r="T631" s="56">
        <v>979304.9</v>
      </c>
      <c r="U631" s="57">
        <v>686</v>
      </c>
      <c r="V631" s="55">
        <v>1320</v>
      </c>
      <c r="W631" s="55">
        <v>2138</v>
      </c>
      <c r="X631" s="58">
        <v>1242062.9</v>
      </c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67"/>
      <c r="DS631" s="67"/>
      <c r="DT631" s="67"/>
      <c r="DU631" s="67"/>
      <c r="DV631" s="67"/>
      <c r="DW631" s="67"/>
      <c r="DX631" s="67"/>
      <c r="DY631" s="67"/>
      <c r="DZ631" s="67"/>
      <c r="EA631" s="67"/>
      <c r="EB631" s="67"/>
      <c r="EC631" s="67"/>
      <c r="ED631" s="67"/>
      <c r="EE631" s="67"/>
      <c r="EF631" s="67"/>
      <c r="EG631" s="67"/>
      <c r="EH631" s="67"/>
      <c r="EI631" s="67"/>
      <c r="EJ631" s="67"/>
      <c r="EK631" s="67"/>
      <c r="EL631" s="67"/>
      <c r="EM631" s="67"/>
    </row>
    <row r="632" spans="1:143" ht="22.5">
      <c r="A632" s="138" t="s">
        <v>602</v>
      </c>
      <c r="B632" s="174" t="s">
        <v>607</v>
      </c>
      <c r="C632" s="172" t="s">
        <v>608</v>
      </c>
      <c r="D632" s="172" t="s">
        <v>612</v>
      </c>
      <c r="E632" s="54">
        <v>221</v>
      </c>
      <c r="F632" s="55">
        <v>624</v>
      </c>
      <c r="G632" s="55">
        <v>879</v>
      </c>
      <c r="H632" s="56">
        <v>274273.2</v>
      </c>
      <c r="I632" s="57">
        <v>107</v>
      </c>
      <c r="J632" s="55">
        <v>143</v>
      </c>
      <c r="K632" s="55">
        <v>197</v>
      </c>
      <c r="L632" s="56">
        <v>61488.3</v>
      </c>
      <c r="M632" s="57">
        <v>99</v>
      </c>
      <c r="N632" s="54">
        <v>152</v>
      </c>
      <c r="O632" s="55">
        <v>221</v>
      </c>
      <c r="P632" s="56">
        <v>69120.15</v>
      </c>
      <c r="Q632" s="57">
        <v>96</v>
      </c>
      <c r="R632" s="55">
        <v>144</v>
      </c>
      <c r="S632" s="55">
        <v>186</v>
      </c>
      <c r="T632" s="56">
        <v>57964.1</v>
      </c>
      <c r="U632" s="57">
        <v>103</v>
      </c>
      <c r="V632" s="55">
        <v>185</v>
      </c>
      <c r="W632" s="55">
        <v>275</v>
      </c>
      <c r="X632" s="58">
        <v>85700.65</v>
      </c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67"/>
      <c r="DS632" s="67"/>
      <c r="DT632" s="67"/>
      <c r="DU632" s="67"/>
      <c r="DV632" s="67"/>
      <c r="DW632" s="67"/>
      <c r="DX632" s="67"/>
      <c r="DY632" s="67"/>
      <c r="DZ632" s="67"/>
      <c r="EA632" s="67"/>
      <c r="EB632" s="67"/>
      <c r="EC632" s="67"/>
      <c r="ED632" s="67"/>
      <c r="EE632" s="67"/>
      <c r="EF632" s="67"/>
      <c r="EG632" s="67"/>
      <c r="EH632" s="67"/>
      <c r="EI632" s="67"/>
      <c r="EJ632" s="67"/>
      <c r="EK632" s="67"/>
      <c r="EL632" s="67"/>
      <c r="EM632" s="67"/>
    </row>
    <row r="633" spans="1:143" ht="22.5">
      <c r="A633" s="138" t="s">
        <v>602</v>
      </c>
      <c r="B633" s="174" t="s">
        <v>607</v>
      </c>
      <c r="C633" s="172" t="s">
        <v>608</v>
      </c>
      <c r="D633" s="172" t="s">
        <v>613</v>
      </c>
      <c r="E633" s="54">
        <v>619</v>
      </c>
      <c r="F633" s="55">
        <v>2276</v>
      </c>
      <c r="G633" s="55">
        <v>5157</v>
      </c>
      <c r="H633" s="56">
        <v>1642891.2</v>
      </c>
      <c r="I633" s="57">
        <v>159</v>
      </c>
      <c r="J633" s="55">
        <v>241</v>
      </c>
      <c r="K633" s="55">
        <v>441</v>
      </c>
      <c r="L633" s="56">
        <v>141968.35</v>
      </c>
      <c r="M633" s="57">
        <v>391</v>
      </c>
      <c r="N633" s="54">
        <v>591</v>
      </c>
      <c r="O633" s="55">
        <v>1358</v>
      </c>
      <c r="P633" s="56">
        <v>432452.2</v>
      </c>
      <c r="Q633" s="57">
        <v>396</v>
      </c>
      <c r="R633" s="55">
        <v>656</v>
      </c>
      <c r="S633" s="55">
        <v>1485</v>
      </c>
      <c r="T633" s="56">
        <v>473895.1</v>
      </c>
      <c r="U633" s="57">
        <v>408</v>
      </c>
      <c r="V633" s="55">
        <v>788</v>
      </c>
      <c r="W633" s="55">
        <v>1874</v>
      </c>
      <c r="X633" s="58">
        <v>594575.55</v>
      </c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67"/>
      <c r="DS633" s="67"/>
      <c r="DT633" s="67"/>
      <c r="DU633" s="67"/>
      <c r="DV633" s="67"/>
      <c r="DW633" s="67"/>
      <c r="DX633" s="67"/>
      <c r="DY633" s="67"/>
      <c r="DZ633" s="67"/>
      <c r="EA633" s="67"/>
      <c r="EB633" s="67"/>
      <c r="EC633" s="67"/>
      <c r="ED633" s="67"/>
      <c r="EE633" s="67"/>
      <c r="EF633" s="67"/>
      <c r="EG633" s="67"/>
      <c r="EH633" s="67"/>
      <c r="EI633" s="67"/>
      <c r="EJ633" s="67"/>
      <c r="EK633" s="67"/>
      <c r="EL633" s="67"/>
      <c r="EM633" s="67"/>
    </row>
    <row r="634" spans="1:143" ht="12.75">
      <c r="A634" s="138" t="s">
        <v>602</v>
      </c>
      <c r="B634" s="174" t="s">
        <v>607</v>
      </c>
      <c r="C634" s="172" t="s">
        <v>608</v>
      </c>
      <c r="D634" s="135" t="s">
        <v>677</v>
      </c>
      <c r="E634" s="26">
        <v>1969</v>
      </c>
      <c r="F634" s="27">
        <f>SUM(F629:F633)</f>
        <v>9816</v>
      </c>
      <c r="G634" s="27">
        <f>SUM(G629:G633)</f>
        <v>17604</v>
      </c>
      <c r="H634" s="27">
        <f>SUM(H629:H633)</f>
        <v>7460593.45</v>
      </c>
      <c r="I634" s="29">
        <v>1283</v>
      </c>
      <c r="J634" s="27">
        <f>SUM(J629:J633)</f>
        <v>2182</v>
      </c>
      <c r="K634" s="27">
        <f>SUM(K629:K633)</f>
        <v>3662</v>
      </c>
      <c r="L634" s="27">
        <f>SUM(L629:L633)</f>
        <v>1579267.9500000002</v>
      </c>
      <c r="M634" s="29">
        <v>1322</v>
      </c>
      <c r="N634" s="27">
        <f>SUM(N629:N633)</f>
        <v>2376</v>
      </c>
      <c r="O634" s="27">
        <f>SUM(O629:O633)</f>
        <v>4297</v>
      </c>
      <c r="P634" s="27">
        <f>SUM(P629:P633)</f>
        <v>1809826.95</v>
      </c>
      <c r="Q634" s="29">
        <v>1275</v>
      </c>
      <c r="R634" s="27">
        <f>SUM(R629:R633)</f>
        <v>2324</v>
      </c>
      <c r="S634" s="27">
        <f>SUM(S629:S633)</f>
        <v>4211</v>
      </c>
      <c r="T634" s="27">
        <f>SUM(T629:T633)</f>
        <v>1785673.65</v>
      </c>
      <c r="U634" s="29">
        <v>1359</v>
      </c>
      <c r="V634" s="27">
        <f>SUM(V629:V633)</f>
        <v>2935</v>
      </c>
      <c r="W634" s="27">
        <f>SUM(W629:W633)</f>
        <v>5435</v>
      </c>
      <c r="X634" s="27">
        <f>SUM(X629:X633)</f>
        <v>2285824.9</v>
      </c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67"/>
      <c r="DS634" s="67"/>
      <c r="DT634" s="67"/>
      <c r="DU634" s="67"/>
      <c r="DV634" s="67"/>
      <c r="DW634" s="67"/>
      <c r="DX634" s="67"/>
      <c r="DY634" s="67"/>
      <c r="DZ634" s="67"/>
      <c r="EA634" s="67"/>
      <c r="EB634" s="67"/>
      <c r="EC634" s="67"/>
      <c r="ED634" s="67"/>
      <c r="EE634" s="67"/>
      <c r="EF634" s="67"/>
      <c r="EG634" s="67"/>
      <c r="EH634" s="67"/>
      <c r="EI634" s="67"/>
      <c r="EJ634" s="67"/>
      <c r="EK634" s="67"/>
      <c r="EL634" s="67"/>
      <c r="EM634" s="67"/>
    </row>
    <row r="635" spans="1:143" ht="12.75">
      <c r="A635" s="138" t="s">
        <v>602</v>
      </c>
      <c r="B635" s="174" t="s">
        <v>614</v>
      </c>
      <c r="C635" s="172" t="s">
        <v>615</v>
      </c>
      <c r="D635" s="172" t="s">
        <v>616</v>
      </c>
      <c r="E635" s="54">
        <v>11</v>
      </c>
      <c r="F635" s="55">
        <v>13</v>
      </c>
      <c r="G635" s="55">
        <v>16</v>
      </c>
      <c r="H635" s="56">
        <v>7607.1</v>
      </c>
      <c r="I635" s="57"/>
      <c r="J635" s="55"/>
      <c r="K635" s="55"/>
      <c r="L635" s="56"/>
      <c r="M635" s="57">
        <v>3</v>
      </c>
      <c r="N635" s="54">
        <v>3</v>
      </c>
      <c r="O635" s="55">
        <v>3</v>
      </c>
      <c r="P635" s="56">
        <v>1398.4</v>
      </c>
      <c r="Q635" s="57">
        <v>4</v>
      </c>
      <c r="R635" s="55">
        <v>6</v>
      </c>
      <c r="S635" s="55">
        <v>9</v>
      </c>
      <c r="T635" s="56">
        <v>4361.9</v>
      </c>
      <c r="U635" s="57">
        <v>4</v>
      </c>
      <c r="V635" s="55">
        <v>4</v>
      </c>
      <c r="W635" s="55">
        <v>4</v>
      </c>
      <c r="X635" s="58">
        <v>1846.8</v>
      </c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67"/>
      <c r="DS635" s="67"/>
      <c r="DT635" s="67"/>
      <c r="DU635" s="67"/>
      <c r="DV635" s="67"/>
      <c r="DW635" s="67"/>
      <c r="DX635" s="67"/>
      <c r="DY635" s="67"/>
      <c r="DZ635" s="67"/>
      <c r="EA635" s="67"/>
      <c r="EB635" s="67"/>
      <c r="EC635" s="67"/>
      <c r="ED635" s="67"/>
      <c r="EE635" s="67"/>
      <c r="EF635" s="67"/>
      <c r="EG635" s="67"/>
      <c r="EH635" s="67"/>
      <c r="EI635" s="67"/>
      <c r="EJ635" s="67"/>
      <c r="EK635" s="67"/>
      <c r="EL635" s="67"/>
      <c r="EM635" s="67"/>
    </row>
    <row r="636" spans="1:143" ht="12.75">
      <c r="A636" s="138" t="s">
        <v>602</v>
      </c>
      <c r="B636" s="174" t="s">
        <v>614</v>
      </c>
      <c r="C636" s="172" t="s">
        <v>615</v>
      </c>
      <c r="D636" s="172" t="s">
        <v>617</v>
      </c>
      <c r="E636" s="54">
        <v>436</v>
      </c>
      <c r="F636" s="55">
        <v>1783</v>
      </c>
      <c r="G636" s="55">
        <v>3011</v>
      </c>
      <c r="H636" s="56">
        <v>2069811.25</v>
      </c>
      <c r="I636" s="57">
        <v>260</v>
      </c>
      <c r="J636" s="55">
        <v>382</v>
      </c>
      <c r="K636" s="55">
        <v>607</v>
      </c>
      <c r="L636" s="56">
        <v>414383.1</v>
      </c>
      <c r="M636" s="57">
        <v>267</v>
      </c>
      <c r="N636" s="54">
        <v>431</v>
      </c>
      <c r="O636" s="55">
        <v>703</v>
      </c>
      <c r="P636" s="56">
        <v>482290.4</v>
      </c>
      <c r="Q636" s="57">
        <v>252</v>
      </c>
      <c r="R636" s="55">
        <v>396</v>
      </c>
      <c r="S636" s="55">
        <v>664</v>
      </c>
      <c r="T636" s="56">
        <v>465334.1</v>
      </c>
      <c r="U636" s="57">
        <v>272</v>
      </c>
      <c r="V636" s="55">
        <v>574</v>
      </c>
      <c r="W636" s="55">
        <v>1037</v>
      </c>
      <c r="X636" s="58">
        <v>707803.65</v>
      </c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67"/>
      <c r="DS636" s="67"/>
      <c r="DT636" s="67"/>
      <c r="DU636" s="67"/>
      <c r="DV636" s="67"/>
      <c r="DW636" s="67"/>
      <c r="DX636" s="67"/>
      <c r="DY636" s="67"/>
      <c r="DZ636" s="67"/>
      <c r="EA636" s="67"/>
      <c r="EB636" s="67"/>
      <c r="EC636" s="67"/>
      <c r="ED636" s="67"/>
      <c r="EE636" s="67"/>
      <c r="EF636" s="67"/>
      <c r="EG636" s="67"/>
      <c r="EH636" s="67"/>
      <c r="EI636" s="67"/>
      <c r="EJ636" s="67"/>
      <c r="EK636" s="67"/>
      <c r="EL636" s="67"/>
      <c r="EM636" s="67"/>
    </row>
    <row r="637" spans="1:143" ht="22.5">
      <c r="A637" s="138" t="s">
        <v>602</v>
      </c>
      <c r="B637" s="174" t="s">
        <v>614</v>
      </c>
      <c r="C637" s="172" t="s">
        <v>615</v>
      </c>
      <c r="D637" s="172" t="s">
        <v>618</v>
      </c>
      <c r="E637" s="54">
        <v>482</v>
      </c>
      <c r="F637" s="55">
        <v>2140</v>
      </c>
      <c r="G637" s="55">
        <v>3748</v>
      </c>
      <c r="H637" s="56">
        <v>3547356.65</v>
      </c>
      <c r="I637" s="57">
        <v>295</v>
      </c>
      <c r="J637" s="55">
        <v>479</v>
      </c>
      <c r="K637" s="55">
        <v>775</v>
      </c>
      <c r="L637" s="56">
        <v>726603.2</v>
      </c>
      <c r="M637" s="57">
        <v>298</v>
      </c>
      <c r="N637" s="54">
        <v>506</v>
      </c>
      <c r="O637" s="55">
        <v>864</v>
      </c>
      <c r="P637" s="56">
        <v>820171.7</v>
      </c>
      <c r="Q637" s="57">
        <v>300</v>
      </c>
      <c r="R637" s="55">
        <v>473</v>
      </c>
      <c r="S637" s="55">
        <v>828</v>
      </c>
      <c r="T637" s="56">
        <v>783610.3</v>
      </c>
      <c r="U637" s="57">
        <v>319</v>
      </c>
      <c r="V637" s="55">
        <v>682</v>
      </c>
      <c r="W637" s="55">
        <v>1281</v>
      </c>
      <c r="X637" s="58">
        <v>1216971.45</v>
      </c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67"/>
      <c r="DS637" s="67"/>
      <c r="DT637" s="67"/>
      <c r="DU637" s="67"/>
      <c r="DV637" s="67"/>
      <c r="DW637" s="67"/>
      <c r="DX637" s="67"/>
      <c r="DY637" s="67"/>
      <c r="DZ637" s="67"/>
      <c r="EA637" s="67"/>
      <c r="EB637" s="67"/>
      <c r="EC637" s="67"/>
      <c r="ED637" s="67"/>
      <c r="EE637" s="67"/>
      <c r="EF637" s="67"/>
      <c r="EG637" s="67"/>
      <c r="EH637" s="67"/>
      <c r="EI637" s="67"/>
      <c r="EJ637" s="67"/>
      <c r="EK637" s="67"/>
      <c r="EL637" s="67"/>
      <c r="EM637" s="67"/>
    </row>
    <row r="638" spans="1:143" ht="22.5">
      <c r="A638" s="138" t="s">
        <v>602</v>
      </c>
      <c r="B638" s="174" t="s">
        <v>614</v>
      </c>
      <c r="C638" s="172" t="s">
        <v>615</v>
      </c>
      <c r="D638" s="172" t="s">
        <v>619</v>
      </c>
      <c r="E638" s="54">
        <v>35</v>
      </c>
      <c r="F638" s="55">
        <v>58</v>
      </c>
      <c r="G638" s="55">
        <v>222</v>
      </c>
      <c r="H638" s="56">
        <v>31533</v>
      </c>
      <c r="I638" s="57">
        <v>6</v>
      </c>
      <c r="J638" s="55">
        <v>7</v>
      </c>
      <c r="K638" s="55">
        <v>19</v>
      </c>
      <c r="L638" s="56">
        <v>2621.65</v>
      </c>
      <c r="M638" s="57">
        <v>13</v>
      </c>
      <c r="N638" s="54">
        <v>16</v>
      </c>
      <c r="O638" s="55">
        <v>44</v>
      </c>
      <c r="P638" s="56">
        <v>6520.25</v>
      </c>
      <c r="Q638" s="57">
        <v>12</v>
      </c>
      <c r="R638" s="55">
        <v>13</v>
      </c>
      <c r="S638" s="55">
        <v>45</v>
      </c>
      <c r="T638" s="56">
        <v>6280.8</v>
      </c>
      <c r="U638" s="57">
        <v>14</v>
      </c>
      <c r="V638" s="55">
        <v>22</v>
      </c>
      <c r="W638" s="55">
        <v>114</v>
      </c>
      <c r="X638" s="58">
        <v>16110.3</v>
      </c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67"/>
      <c r="DS638" s="67"/>
      <c r="DT638" s="67"/>
      <c r="DU638" s="67"/>
      <c r="DV638" s="67"/>
      <c r="DW638" s="67"/>
      <c r="DX638" s="67"/>
      <c r="DY638" s="67"/>
      <c r="DZ638" s="67"/>
      <c r="EA638" s="67"/>
      <c r="EB638" s="67"/>
      <c r="EC638" s="67"/>
      <c r="ED638" s="67"/>
      <c r="EE638" s="67"/>
      <c r="EF638" s="67"/>
      <c r="EG638" s="67"/>
      <c r="EH638" s="67"/>
      <c r="EI638" s="67"/>
      <c r="EJ638" s="67"/>
      <c r="EK638" s="67"/>
      <c r="EL638" s="67"/>
      <c r="EM638" s="67"/>
    </row>
    <row r="639" spans="1:143" ht="12.75">
      <c r="A639" s="138" t="s">
        <v>602</v>
      </c>
      <c r="B639" s="174" t="s">
        <v>614</v>
      </c>
      <c r="C639" s="172" t="s">
        <v>615</v>
      </c>
      <c r="D639" s="135" t="s">
        <v>677</v>
      </c>
      <c r="E639" s="26">
        <v>747</v>
      </c>
      <c r="F639" s="27">
        <f>SUM(F635:F638)</f>
        <v>3994</v>
      </c>
      <c r="G639" s="27">
        <f>SUM(G635:G638)</f>
        <v>6997</v>
      </c>
      <c r="H639" s="27">
        <f>SUM(H635:H638)</f>
        <v>5656308</v>
      </c>
      <c r="I639" s="29">
        <v>485</v>
      </c>
      <c r="J639" s="27">
        <f>SUM(J635:J638)</f>
        <v>868</v>
      </c>
      <c r="K639" s="27">
        <f>SUM(K635:K638)</f>
        <v>1401</v>
      </c>
      <c r="L639" s="27">
        <f>SUM(L635:L638)</f>
        <v>1143607.9499999997</v>
      </c>
      <c r="M639" s="29">
        <v>500</v>
      </c>
      <c r="N639" s="27">
        <f>SUM(N635:N638)</f>
        <v>956</v>
      </c>
      <c r="O639" s="27">
        <f>SUM(O635:O638)</f>
        <v>1614</v>
      </c>
      <c r="P639" s="27">
        <f>SUM(P635:P638)</f>
        <v>1310380.75</v>
      </c>
      <c r="Q639" s="29">
        <v>488</v>
      </c>
      <c r="R639" s="27">
        <f>SUM(R635:R638)</f>
        <v>888</v>
      </c>
      <c r="S639" s="27">
        <f>SUM(S635:S638)</f>
        <v>1546</v>
      </c>
      <c r="T639" s="27">
        <f>SUM(T635:T638)</f>
        <v>1259587.1</v>
      </c>
      <c r="U639" s="29">
        <v>525</v>
      </c>
      <c r="V639" s="27">
        <f>SUM(V635:V638)</f>
        <v>1282</v>
      </c>
      <c r="W639" s="27">
        <f>SUM(W635:W638)</f>
        <v>2436</v>
      </c>
      <c r="X639" s="27">
        <f>SUM(X635:X638)</f>
        <v>1942732.2</v>
      </c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67"/>
      <c r="DS639" s="67"/>
      <c r="DT639" s="67"/>
      <c r="DU639" s="67"/>
      <c r="DV639" s="67"/>
      <c r="DW639" s="67"/>
      <c r="DX639" s="67"/>
      <c r="DY639" s="67"/>
      <c r="DZ639" s="67"/>
      <c r="EA639" s="67"/>
      <c r="EB639" s="67"/>
      <c r="EC639" s="67"/>
      <c r="ED639" s="67"/>
      <c r="EE639" s="67"/>
      <c r="EF639" s="67"/>
      <c r="EG639" s="67"/>
      <c r="EH639" s="67"/>
      <c r="EI639" s="67"/>
      <c r="EJ639" s="67"/>
      <c r="EK639" s="67"/>
      <c r="EL639" s="67"/>
      <c r="EM639" s="67"/>
    </row>
    <row r="640" spans="1:143" ht="12.75">
      <c r="A640" s="138" t="s">
        <v>602</v>
      </c>
      <c r="B640" s="174" t="s">
        <v>620</v>
      </c>
      <c r="C640" s="172" t="s">
        <v>621</v>
      </c>
      <c r="D640" s="172" t="s">
        <v>622</v>
      </c>
      <c r="E640" s="54">
        <v>8</v>
      </c>
      <c r="F640" s="55">
        <v>8</v>
      </c>
      <c r="G640" s="55">
        <v>18</v>
      </c>
      <c r="H640" s="56">
        <v>3797.5</v>
      </c>
      <c r="I640" s="57">
        <v>8</v>
      </c>
      <c r="J640" s="55">
        <v>8</v>
      </c>
      <c r="K640" s="55">
        <v>18</v>
      </c>
      <c r="L640" s="56">
        <v>3797.5</v>
      </c>
      <c r="M640" s="57"/>
      <c r="N640" s="54"/>
      <c r="O640" s="55"/>
      <c r="P640" s="56"/>
      <c r="Q640" s="57"/>
      <c r="R640" s="55"/>
      <c r="S640" s="55"/>
      <c r="T640" s="56"/>
      <c r="U640" s="57"/>
      <c r="V640" s="55"/>
      <c r="W640" s="55"/>
      <c r="X640" s="5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67"/>
      <c r="DS640" s="67"/>
      <c r="DT640" s="67"/>
      <c r="DU640" s="67"/>
      <c r="DV640" s="67"/>
      <c r="DW640" s="67"/>
      <c r="DX640" s="67"/>
      <c r="DY640" s="67"/>
      <c r="DZ640" s="67"/>
      <c r="EA640" s="67"/>
      <c r="EB640" s="67"/>
      <c r="EC640" s="67"/>
      <c r="ED640" s="67"/>
      <c r="EE640" s="67"/>
      <c r="EF640" s="67"/>
      <c r="EG640" s="67"/>
      <c r="EH640" s="67"/>
      <c r="EI640" s="67"/>
      <c r="EJ640" s="67"/>
      <c r="EK640" s="67"/>
      <c r="EL640" s="67"/>
      <c r="EM640" s="67"/>
    </row>
    <row r="641" spans="1:143" ht="22.5">
      <c r="A641" s="138" t="s">
        <v>602</v>
      </c>
      <c r="B641" s="174" t="s">
        <v>620</v>
      </c>
      <c r="C641" s="172" t="s">
        <v>621</v>
      </c>
      <c r="D641" s="172" t="s">
        <v>623</v>
      </c>
      <c r="E641" s="54">
        <v>714</v>
      </c>
      <c r="F641" s="55">
        <v>2476</v>
      </c>
      <c r="G641" s="55">
        <v>3416</v>
      </c>
      <c r="H641" s="56">
        <v>817397.8</v>
      </c>
      <c r="I641" s="57">
        <v>409</v>
      </c>
      <c r="J641" s="55">
        <v>604</v>
      </c>
      <c r="K641" s="55">
        <v>808</v>
      </c>
      <c r="L641" s="56">
        <v>186335.25</v>
      </c>
      <c r="M641" s="57">
        <v>411</v>
      </c>
      <c r="N641" s="54">
        <v>595</v>
      </c>
      <c r="O641" s="55">
        <v>794</v>
      </c>
      <c r="P641" s="56">
        <v>190045.05</v>
      </c>
      <c r="Q641" s="57">
        <v>368</v>
      </c>
      <c r="R641" s="55">
        <v>552</v>
      </c>
      <c r="S641" s="55">
        <v>787</v>
      </c>
      <c r="T641" s="56">
        <v>191243.75</v>
      </c>
      <c r="U641" s="57">
        <v>416</v>
      </c>
      <c r="V641" s="55">
        <v>725</v>
      </c>
      <c r="W641" s="55">
        <v>1027</v>
      </c>
      <c r="X641" s="58">
        <v>249773.75</v>
      </c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</row>
    <row r="642" spans="1:143" ht="12.75">
      <c r="A642" s="138" t="s">
        <v>602</v>
      </c>
      <c r="B642" s="174" t="s">
        <v>620</v>
      </c>
      <c r="C642" s="172" t="s">
        <v>621</v>
      </c>
      <c r="D642" s="172" t="s">
        <v>624</v>
      </c>
      <c r="E642" s="54">
        <v>263</v>
      </c>
      <c r="F642" s="55">
        <v>1015</v>
      </c>
      <c r="G642" s="55">
        <v>1904</v>
      </c>
      <c r="H642" s="56">
        <v>586443.28</v>
      </c>
      <c r="I642" s="57">
        <v>156</v>
      </c>
      <c r="J642" s="55">
        <v>239</v>
      </c>
      <c r="K642" s="55">
        <v>409</v>
      </c>
      <c r="L642" s="56">
        <v>124415</v>
      </c>
      <c r="M642" s="57">
        <v>158</v>
      </c>
      <c r="N642" s="54">
        <v>249</v>
      </c>
      <c r="O642" s="55">
        <v>463</v>
      </c>
      <c r="P642" s="56">
        <v>143220.43</v>
      </c>
      <c r="Q642" s="57">
        <v>153</v>
      </c>
      <c r="R642" s="55">
        <v>234</v>
      </c>
      <c r="S642" s="55">
        <v>469</v>
      </c>
      <c r="T642" s="56">
        <v>144978.7</v>
      </c>
      <c r="U642" s="57">
        <v>148</v>
      </c>
      <c r="V642" s="55">
        <v>293</v>
      </c>
      <c r="W642" s="55">
        <v>564</v>
      </c>
      <c r="X642" s="58">
        <v>173829.15</v>
      </c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</row>
    <row r="643" spans="1:143" ht="12.75">
      <c r="A643" s="138" t="s">
        <v>602</v>
      </c>
      <c r="B643" s="174" t="s">
        <v>620</v>
      </c>
      <c r="C643" s="172" t="s">
        <v>621</v>
      </c>
      <c r="D643" s="135" t="s">
        <v>677</v>
      </c>
      <c r="E643" s="26">
        <v>928</v>
      </c>
      <c r="F643" s="27">
        <f>SUM(F640:F642)</f>
        <v>3499</v>
      </c>
      <c r="G643" s="27">
        <f>SUM(G640:G642)</f>
        <v>5338</v>
      </c>
      <c r="H643" s="27">
        <f>SUM(H640:H642)</f>
        <v>1407638.58</v>
      </c>
      <c r="I643" s="29">
        <v>561</v>
      </c>
      <c r="J643" s="27">
        <f>SUM(J640:J642)</f>
        <v>851</v>
      </c>
      <c r="K643" s="27">
        <f>SUM(K640:K642)</f>
        <v>1235</v>
      </c>
      <c r="L643" s="27">
        <f>SUM(L640:L642)</f>
        <v>314547.75</v>
      </c>
      <c r="M643" s="29">
        <v>565</v>
      </c>
      <c r="N643" s="27">
        <f>SUM(N640:N642)</f>
        <v>844</v>
      </c>
      <c r="O643" s="27">
        <f>SUM(O640:O642)</f>
        <v>1257</v>
      </c>
      <c r="P643" s="27">
        <f>SUM(P640:P642)</f>
        <v>333265.48</v>
      </c>
      <c r="Q643" s="29">
        <v>511</v>
      </c>
      <c r="R643" s="27">
        <f>SUM(R640:R642)</f>
        <v>786</v>
      </c>
      <c r="S643" s="27">
        <f>SUM(S640:S642)</f>
        <v>1256</v>
      </c>
      <c r="T643" s="27">
        <f>SUM(T640:T642)</f>
        <v>336222.45</v>
      </c>
      <c r="U643" s="29">
        <v>553</v>
      </c>
      <c r="V643" s="27">
        <f>SUM(V640:V642)</f>
        <v>1018</v>
      </c>
      <c r="W643" s="27">
        <f>SUM(W640:W642)</f>
        <v>1591</v>
      </c>
      <c r="X643" s="27">
        <f>SUM(X640:X642)</f>
        <v>423602.9</v>
      </c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</row>
    <row r="644" spans="1:143" ht="12.75">
      <c r="A644" s="138" t="s">
        <v>602</v>
      </c>
      <c r="B644" s="174" t="s">
        <v>625</v>
      </c>
      <c r="C644" s="172" t="s">
        <v>626</v>
      </c>
      <c r="D644" s="172" t="s">
        <v>627</v>
      </c>
      <c r="E644" s="54">
        <v>14</v>
      </c>
      <c r="F644" s="55">
        <v>17</v>
      </c>
      <c r="G644" s="55">
        <v>74</v>
      </c>
      <c r="H644" s="56">
        <v>23999.45</v>
      </c>
      <c r="I644" s="57">
        <v>4</v>
      </c>
      <c r="J644" s="55">
        <v>4</v>
      </c>
      <c r="K644" s="55">
        <v>11</v>
      </c>
      <c r="L644" s="56">
        <v>2963.2</v>
      </c>
      <c r="M644" s="57">
        <v>3</v>
      </c>
      <c r="N644" s="54">
        <v>4</v>
      </c>
      <c r="O644" s="55">
        <v>19</v>
      </c>
      <c r="P644" s="56">
        <v>5248.65</v>
      </c>
      <c r="Q644" s="57">
        <v>3</v>
      </c>
      <c r="R644" s="55">
        <v>3</v>
      </c>
      <c r="S644" s="55">
        <v>16</v>
      </c>
      <c r="T644" s="56">
        <v>6482.8</v>
      </c>
      <c r="U644" s="57">
        <v>5</v>
      </c>
      <c r="V644" s="55">
        <v>6</v>
      </c>
      <c r="W644" s="55">
        <v>28</v>
      </c>
      <c r="X644" s="58">
        <v>9304.8</v>
      </c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</row>
    <row r="645" spans="1:143" ht="12.75">
      <c r="A645" s="138" t="s">
        <v>602</v>
      </c>
      <c r="B645" s="174" t="s">
        <v>625</v>
      </c>
      <c r="C645" s="172" t="s">
        <v>626</v>
      </c>
      <c r="D645" s="172" t="s">
        <v>628</v>
      </c>
      <c r="E645" s="54">
        <v>207</v>
      </c>
      <c r="F645" s="55">
        <v>652</v>
      </c>
      <c r="G645" s="55">
        <v>3609</v>
      </c>
      <c r="H645" s="56">
        <v>1143631.15</v>
      </c>
      <c r="I645" s="57">
        <v>110</v>
      </c>
      <c r="J645" s="55">
        <v>167</v>
      </c>
      <c r="K645" s="55">
        <v>836</v>
      </c>
      <c r="L645" s="56">
        <v>262636.75</v>
      </c>
      <c r="M645" s="57">
        <v>103</v>
      </c>
      <c r="N645" s="54">
        <v>178</v>
      </c>
      <c r="O645" s="55">
        <v>867</v>
      </c>
      <c r="P645" s="56">
        <v>274545</v>
      </c>
      <c r="Q645" s="57">
        <v>84</v>
      </c>
      <c r="R645" s="55">
        <v>137</v>
      </c>
      <c r="S645" s="55">
        <v>855</v>
      </c>
      <c r="T645" s="56">
        <v>268782.65</v>
      </c>
      <c r="U645" s="57">
        <v>97</v>
      </c>
      <c r="V645" s="55">
        <v>170</v>
      </c>
      <c r="W645" s="55">
        <v>1051</v>
      </c>
      <c r="X645" s="58">
        <v>337666.75</v>
      </c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</row>
    <row r="646" spans="1:143" ht="12.75">
      <c r="A646" s="138" t="s">
        <v>602</v>
      </c>
      <c r="B646" s="174" t="s">
        <v>625</v>
      </c>
      <c r="C646" s="172" t="s">
        <v>626</v>
      </c>
      <c r="D646" s="172" t="s">
        <v>629</v>
      </c>
      <c r="E646" s="54">
        <v>260</v>
      </c>
      <c r="F646" s="55">
        <v>1317</v>
      </c>
      <c r="G646" s="55">
        <v>7341</v>
      </c>
      <c r="H646" s="56">
        <v>5228533.25</v>
      </c>
      <c r="I646" s="57">
        <v>171</v>
      </c>
      <c r="J646" s="55">
        <v>278</v>
      </c>
      <c r="K646" s="55">
        <v>1428</v>
      </c>
      <c r="L646" s="56">
        <v>1018987.85</v>
      </c>
      <c r="M646" s="57">
        <v>180</v>
      </c>
      <c r="N646" s="54">
        <v>334</v>
      </c>
      <c r="O646" s="55">
        <v>1877</v>
      </c>
      <c r="P646" s="56">
        <v>1340615.2</v>
      </c>
      <c r="Q646" s="57">
        <v>167</v>
      </c>
      <c r="R646" s="55">
        <v>289</v>
      </c>
      <c r="S646" s="55">
        <v>1630</v>
      </c>
      <c r="T646" s="56">
        <v>1158890.1</v>
      </c>
      <c r="U646" s="57">
        <v>190</v>
      </c>
      <c r="V646" s="55">
        <v>416</v>
      </c>
      <c r="W646" s="55">
        <v>2406</v>
      </c>
      <c r="X646" s="58">
        <v>1710040.1</v>
      </c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</row>
    <row r="647" spans="1:143" ht="12.75">
      <c r="A647" s="138" t="s">
        <v>602</v>
      </c>
      <c r="B647" s="174" t="s">
        <v>625</v>
      </c>
      <c r="C647" s="172" t="s">
        <v>626</v>
      </c>
      <c r="D647" s="172" t="s">
        <v>630</v>
      </c>
      <c r="E647" s="54">
        <v>191</v>
      </c>
      <c r="F647" s="55">
        <v>477</v>
      </c>
      <c r="G647" s="55">
        <v>791</v>
      </c>
      <c r="H647" s="56">
        <v>115743.85</v>
      </c>
      <c r="I647" s="57">
        <v>88</v>
      </c>
      <c r="J647" s="55">
        <v>130</v>
      </c>
      <c r="K647" s="55">
        <v>209</v>
      </c>
      <c r="L647" s="56">
        <v>36905.3</v>
      </c>
      <c r="M647" s="57">
        <v>71</v>
      </c>
      <c r="N647" s="54">
        <v>102</v>
      </c>
      <c r="O647" s="55">
        <v>167</v>
      </c>
      <c r="P647" s="56">
        <v>23458.6</v>
      </c>
      <c r="Q647" s="57">
        <v>71</v>
      </c>
      <c r="R647" s="55">
        <v>109</v>
      </c>
      <c r="S647" s="55">
        <v>187</v>
      </c>
      <c r="T647" s="56">
        <v>23573.5</v>
      </c>
      <c r="U647" s="57">
        <v>84</v>
      </c>
      <c r="V647" s="55">
        <v>136</v>
      </c>
      <c r="W647" s="55">
        <v>228</v>
      </c>
      <c r="X647" s="58">
        <v>31806.45</v>
      </c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</row>
    <row r="648" spans="1:143" ht="12.75">
      <c r="A648" s="138" t="s">
        <v>602</v>
      </c>
      <c r="B648" s="174" t="s">
        <v>625</v>
      </c>
      <c r="C648" s="172" t="s">
        <v>626</v>
      </c>
      <c r="D648" s="135" t="s">
        <v>677</v>
      </c>
      <c r="E648" s="26">
        <v>481</v>
      </c>
      <c r="F648" s="27">
        <f>SUM(F644:F647)</f>
        <v>2463</v>
      </c>
      <c r="G648" s="27">
        <f>SUM(G644:G647)</f>
        <v>11815</v>
      </c>
      <c r="H648" s="27">
        <f>SUM(H644:H647)</f>
        <v>6511907.699999999</v>
      </c>
      <c r="I648" s="29">
        <v>323</v>
      </c>
      <c r="J648" s="27">
        <f>SUM(J644:J647)</f>
        <v>579</v>
      </c>
      <c r="K648" s="27">
        <f>SUM(K644:K647)</f>
        <v>2484</v>
      </c>
      <c r="L648" s="27">
        <f>SUM(L644:L647)</f>
        <v>1321493.1</v>
      </c>
      <c r="M648" s="29">
        <v>313</v>
      </c>
      <c r="N648" s="27">
        <f>SUM(N644:N647)</f>
        <v>618</v>
      </c>
      <c r="O648" s="27">
        <f>SUM(O644:O647)</f>
        <v>2930</v>
      </c>
      <c r="P648" s="27">
        <f>SUM(P644:P647)</f>
        <v>1643867.4500000002</v>
      </c>
      <c r="Q648" s="29">
        <v>299</v>
      </c>
      <c r="R648" s="27">
        <f>SUM(R644:R647)</f>
        <v>538</v>
      </c>
      <c r="S648" s="27">
        <f>SUM(S644:S647)</f>
        <v>2688</v>
      </c>
      <c r="T648" s="27">
        <f>SUM(T644:T647)</f>
        <v>1457729.05</v>
      </c>
      <c r="U648" s="29">
        <v>333</v>
      </c>
      <c r="V648" s="27">
        <f>SUM(V644:V647)</f>
        <v>728</v>
      </c>
      <c r="W648" s="27">
        <f>SUM(W644:W647)</f>
        <v>3713</v>
      </c>
      <c r="X648" s="27">
        <f>SUM(X644:X647)</f>
        <v>2088818.1</v>
      </c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</row>
    <row r="649" spans="1:143" ht="12.75">
      <c r="A649" s="138" t="s">
        <v>602</v>
      </c>
      <c r="B649" s="174" t="s">
        <v>631</v>
      </c>
      <c r="C649" s="172" t="s">
        <v>747</v>
      </c>
      <c r="D649" s="172" t="s">
        <v>632</v>
      </c>
      <c r="E649" s="54">
        <v>159</v>
      </c>
      <c r="F649" s="55">
        <v>439</v>
      </c>
      <c r="G649" s="55">
        <v>2246</v>
      </c>
      <c r="H649" s="56">
        <v>343100.1</v>
      </c>
      <c r="I649" s="57">
        <v>50</v>
      </c>
      <c r="J649" s="55">
        <v>86</v>
      </c>
      <c r="K649" s="55">
        <v>368</v>
      </c>
      <c r="L649" s="56">
        <v>55467.1</v>
      </c>
      <c r="M649" s="57">
        <v>66</v>
      </c>
      <c r="N649" s="54">
        <v>125</v>
      </c>
      <c r="O649" s="55">
        <v>663</v>
      </c>
      <c r="P649" s="56">
        <v>101474.7</v>
      </c>
      <c r="Q649" s="57">
        <v>57</v>
      </c>
      <c r="R649" s="55">
        <v>104</v>
      </c>
      <c r="S649" s="55">
        <v>567</v>
      </c>
      <c r="T649" s="56">
        <v>87466.9</v>
      </c>
      <c r="U649" s="57">
        <v>73</v>
      </c>
      <c r="V649" s="55">
        <v>125</v>
      </c>
      <c r="W649" s="55">
        <v>648</v>
      </c>
      <c r="X649" s="58">
        <v>98691.4</v>
      </c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</row>
    <row r="650" spans="1:143" ht="12.75">
      <c r="A650" s="138" t="s">
        <v>602</v>
      </c>
      <c r="B650" s="174" t="s">
        <v>631</v>
      </c>
      <c r="C650" s="172" t="s">
        <v>747</v>
      </c>
      <c r="D650" s="172" t="s">
        <v>633</v>
      </c>
      <c r="E650" s="54">
        <v>89</v>
      </c>
      <c r="F650" s="55">
        <v>303</v>
      </c>
      <c r="G650" s="55">
        <v>1712</v>
      </c>
      <c r="H650" s="56">
        <v>961797.2</v>
      </c>
      <c r="I650" s="57">
        <v>17</v>
      </c>
      <c r="J650" s="55">
        <v>20</v>
      </c>
      <c r="K650" s="55">
        <v>92</v>
      </c>
      <c r="L650" s="56">
        <v>52067.7</v>
      </c>
      <c r="M650" s="57">
        <v>42</v>
      </c>
      <c r="N650" s="54">
        <v>73</v>
      </c>
      <c r="O650" s="55">
        <v>387</v>
      </c>
      <c r="P650" s="56">
        <v>218115.3</v>
      </c>
      <c r="Q650" s="57">
        <v>50</v>
      </c>
      <c r="R650" s="55">
        <v>82</v>
      </c>
      <c r="S650" s="55">
        <v>468</v>
      </c>
      <c r="T650" s="56">
        <v>263544.3</v>
      </c>
      <c r="U650" s="57">
        <v>68</v>
      </c>
      <c r="V650" s="55">
        <v>128</v>
      </c>
      <c r="W650" s="55">
        <v>765</v>
      </c>
      <c r="X650" s="58">
        <v>428069.9</v>
      </c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</row>
    <row r="651" spans="1:143" ht="12.75">
      <c r="A651" s="138" t="s">
        <v>602</v>
      </c>
      <c r="B651" s="174" t="s">
        <v>631</v>
      </c>
      <c r="C651" s="172" t="s">
        <v>747</v>
      </c>
      <c r="D651" s="172" t="s">
        <v>634</v>
      </c>
      <c r="E651" s="54">
        <v>90</v>
      </c>
      <c r="F651" s="55">
        <v>160</v>
      </c>
      <c r="G651" s="55">
        <v>693</v>
      </c>
      <c r="H651" s="56">
        <v>54791.15</v>
      </c>
      <c r="I651" s="57">
        <v>26</v>
      </c>
      <c r="J651" s="55">
        <v>34</v>
      </c>
      <c r="K651" s="55">
        <v>101</v>
      </c>
      <c r="L651" s="56">
        <v>7905.15</v>
      </c>
      <c r="M651" s="57">
        <v>21</v>
      </c>
      <c r="N651" s="54">
        <v>31</v>
      </c>
      <c r="O651" s="55">
        <v>134</v>
      </c>
      <c r="P651" s="56">
        <v>10750.1</v>
      </c>
      <c r="Q651" s="57">
        <v>21</v>
      </c>
      <c r="R651" s="55">
        <v>26</v>
      </c>
      <c r="S651" s="55">
        <v>78</v>
      </c>
      <c r="T651" s="56">
        <v>6070.55</v>
      </c>
      <c r="U651" s="57">
        <v>47</v>
      </c>
      <c r="V651" s="55">
        <v>69</v>
      </c>
      <c r="W651" s="55">
        <v>380</v>
      </c>
      <c r="X651" s="58">
        <v>30065.35</v>
      </c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</row>
    <row r="652" spans="1:143" ht="12.75">
      <c r="A652" s="138" t="s">
        <v>602</v>
      </c>
      <c r="B652" s="174" t="s">
        <v>631</v>
      </c>
      <c r="C652" s="172" t="s">
        <v>747</v>
      </c>
      <c r="D652" s="172" t="s">
        <v>635</v>
      </c>
      <c r="E652" s="54">
        <v>1</v>
      </c>
      <c r="F652" s="55">
        <v>1</v>
      </c>
      <c r="G652" s="55">
        <v>3</v>
      </c>
      <c r="H652" s="56">
        <v>235</v>
      </c>
      <c r="I652" s="57"/>
      <c r="J652" s="55"/>
      <c r="K652" s="55"/>
      <c r="L652" s="56"/>
      <c r="M652" s="57"/>
      <c r="N652" s="54"/>
      <c r="O652" s="55"/>
      <c r="P652" s="56"/>
      <c r="Q652" s="57">
        <v>1</v>
      </c>
      <c r="R652" s="55">
        <v>1</v>
      </c>
      <c r="S652" s="55">
        <v>3</v>
      </c>
      <c r="T652" s="56">
        <v>235</v>
      </c>
      <c r="U652" s="57"/>
      <c r="V652" s="55"/>
      <c r="W652" s="55"/>
      <c r="X652" s="5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</row>
    <row r="653" spans="1:143" ht="12.75">
      <c r="A653" s="138" t="s">
        <v>602</v>
      </c>
      <c r="B653" s="174" t="s">
        <v>631</v>
      </c>
      <c r="C653" s="172" t="s">
        <v>747</v>
      </c>
      <c r="D653" s="135" t="s">
        <v>677</v>
      </c>
      <c r="E653" s="26">
        <v>212</v>
      </c>
      <c r="F653" s="27">
        <f>SUM(F649:F652)</f>
        <v>903</v>
      </c>
      <c r="G653" s="27">
        <f>SUM(G649:G652)</f>
        <v>4654</v>
      </c>
      <c r="H653" s="27">
        <f>SUM(H649:H652)</f>
        <v>1359923.4499999997</v>
      </c>
      <c r="I653" s="29">
        <v>69</v>
      </c>
      <c r="J653" s="27">
        <f>SUM(J649:J652)</f>
        <v>140</v>
      </c>
      <c r="K653" s="27">
        <f>SUM(K649:K652)</f>
        <v>561</v>
      </c>
      <c r="L653" s="27">
        <f>SUM(L649:L652)</f>
        <v>115439.94999999998</v>
      </c>
      <c r="M653" s="29">
        <v>96</v>
      </c>
      <c r="N653" s="27">
        <f>SUM(N649:N652)</f>
        <v>229</v>
      </c>
      <c r="O653" s="27">
        <f>SUM(O649:O652)</f>
        <v>1184</v>
      </c>
      <c r="P653" s="27">
        <f>SUM(P649:P652)</f>
        <v>330340.1</v>
      </c>
      <c r="Q653" s="29">
        <v>105</v>
      </c>
      <c r="R653" s="27">
        <f>SUM(R649:R652)</f>
        <v>213</v>
      </c>
      <c r="S653" s="27">
        <f>SUM(S649:S652)</f>
        <v>1116</v>
      </c>
      <c r="T653" s="27">
        <f>SUM(T649:T652)</f>
        <v>357316.74999999994</v>
      </c>
      <c r="U653" s="29">
        <v>151</v>
      </c>
      <c r="V653" s="27">
        <f>SUM(V649:V652)</f>
        <v>322</v>
      </c>
      <c r="W653" s="27">
        <f>SUM(W649:W652)</f>
        <v>1793</v>
      </c>
      <c r="X653" s="27">
        <f>SUM(X649:X652)</f>
        <v>556826.65</v>
      </c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</row>
    <row r="654" spans="1:143" ht="13.5" thickBot="1">
      <c r="A654" s="215" t="s">
        <v>715</v>
      </c>
      <c r="B654" s="215"/>
      <c r="C654" s="215"/>
      <c r="D654" s="215"/>
      <c r="E654" s="79">
        <v>3198</v>
      </c>
      <c r="F654" s="85">
        <f>F653+F648+F643+F639+F634+F628+F626</f>
        <v>21467</v>
      </c>
      <c r="G654" s="85">
        <f>G653+G648+G643+G639+G634+G628+G626</f>
        <v>51835</v>
      </c>
      <c r="H654" s="85">
        <f>H653+H648+H643+H639+H634+H628+H626</f>
        <v>22893700.029999997</v>
      </c>
      <c r="I654" s="82">
        <v>2148</v>
      </c>
      <c r="J654" s="85">
        <f>J653+J648+J643+J639+J634+J628+J626</f>
        <v>4810</v>
      </c>
      <c r="K654" s="85">
        <f>K653+K648+K643+K639+K634+K628+K626</f>
        <v>10509</v>
      </c>
      <c r="L654" s="85">
        <f>L653+L648+L643+L639+L634+L628+L626</f>
        <v>4580924.25</v>
      </c>
      <c r="M654" s="82">
        <v>2177</v>
      </c>
      <c r="N654" s="85">
        <f>N653+N648+N643+N639+N634+N628+N626</f>
        <v>5216</v>
      </c>
      <c r="O654" s="85">
        <f>O653+O648+O643+O639+O634+O628+O626</f>
        <v>12685</v>
      </c>
      <c r="P654" s="85">
        <f>P653+P648+P643+P639+P634+P628+P626</f>
        <v>5559406.28</v>
      </c>
      <c r="Q654" s="82">
        <v>2089</v>
      </c>
      <c r="R654" s="85">
        <f>R653+R648+R643+R639+R634+R628+R626</f>
        <v>4923</v>
      </c>
      <c r="S654" s="85">
        <f>S653+S648+S643+S639+S634+S628+S626</f>
        <v>12026</v>
      </c>
      <c r="T654" s="85">
        <f>T653+T648+T643+T639+T634+T628+T626</f>
        <v>5309858.3</v>
      </c>
      <c r="U654" s="82">
        <v>2272</v>
      </c>
      <c r="V654" s="85">
        <f>V653+V648+V643+V639+V634+V628+V626</f>
        <v>6520</v>
      </c>
      <c r="W654" s="85">
        <f>W653+W648+W643+W639+W634+W628+W626</f>
        <v>16617</v>
      </c>
      <c r="X654" s="85">
        <f>X653+X648+X643+X639+X634+X628+X626</f>
        <v>7443511.2</v>
      </c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</row>
    <row r="655" spans="1:143" ht="12.75">
      <c r="A655" s="141" t="s">
        <v>636</v>
      </c>
      <c r="B655" s="170" t="s">
        <v>637</v>
      </c>
      <c r="C655" s="127" t="s">
        <v>638</v>
      </c>
      <c r="D655" s="190" t="s">
        <v>639</v>
      </c>
      <c r="E655" s="37">
        <v>1</v>
      </c>
      <c r="F655" s="38">
        <v>1</v>
      </c>
      <c r="G655" s="38">
        <v>10</v>
      </c>
      <c r="H655" s="39">
        <v>30495</v>
      </c>
      <c r="I655" s="40"/>
      <c r="J655" s="38"/>
      <c r="K655" s="38"/>
      <c r="L655" s="39"/>
      <c r="M655" s="40"/>
      <c r="N655" s="37"/>
      <c r="O655" s="38"/>
      <c r="P655" s="39"/>
      <c r="Q655" s="40"/>
      <c r="R655" s="38"/>
      <c r="S655" s="38"/>
      <c r="T655" s="39"/>
      <c r="U655" s="40">
        <v>1</v>
      </c>
      <c r="V655" s="41">
        <v>1</v>
      </c>
      <c r="W655" s="41">
        <v>10</v>
      </c>
      <c r="X655" s="42">
        <v>30495</v>
      </c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</row>
    <row r="656" spans="1:143" ht="12.75">
      <c r="A656" s="125" t="s">
        <v>636</v>
      </c>
      <c r="B656" s="126" t="s">
        <v>637</v>
      </c>
      <c r="C656" s="127" t="s">
        <v>638</v>
      </c>
      <c r="D656" s="135" t="s">
        <v>677</v>
      </c>
      <c r="E656" s="26">
        <v>1</v>
      </c>
      <c r="F656" s="27">
        <v>1</v>
      </c>
      <c r="G656" s="27">
        <v>10</v>
      </c>
      <c r="H656" s="28">
        <v>30495</v>
      </c>
      <c r="I656" s="29"/>
      <c r="J656" s="27"/>
      <c r="K656" s="27"/>
      <c r="L656" s="28"/>
      <c r="M656" s="29"/>
      <c r="N656" s="26"/>
      <c r="O656" s="27"/>
      <c r="P656" s="28"/>
      <c r="Q656" s="29"/>
      <c r="R656" s="27"/>
      <c r="S656" s="27"/>
      <c r="T656" s="28"/>
      <c r="U656" s="29">
        <v>1</v>
      </c>
      <c r="V656" s="27">
        <v>1</v>
      </c>
      <c r="W656" s="27">
        <v>10</v>
      </c>
      <c r="X656" s="30">
        <v>30495</v>
      </c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</row>
    <row r="657" spans="1:143" ht="12.75">
      <c r="A657" s="125" t="s">
        <v>636</v>
      </c>
      <c r="B657" s="183" t="s">
        <v>640</v>
      </c>
      <c r="C657" s="127" t="s">
        <v>641</v>
      </c>
      <c r="D657" s="127" t="s">
        <v>642</v>
      </c>
      <c r="E657" s="43">
        <v>1</v>
      </c>
      <c r="F657" s="44">
        <v>2</v>
      </c>
      <c r="G657" s="44">
        <v>12</v>
      </c>
      <c r="H657" s="45">
        <v>629</v>
      </c>
      <c r="I657" s="46"/>
      <c r="J657" s="44"/>
      <c r="K657" s="44"/>
      <c r="L657" s="45"/>
      <c r="M657" s="46">
        <v>1</v>
      </c>
      <c r="N657" s="43">
        <v>1</v>
      </c>
      <c r="O657" s="44">
        <v>6</v>
      </c>
      <c r="P657" s="45">
        <v>373.6</v>
      </c>
      <c r="Q657" s="46">
        <v>1</v>
      </c>
      <c r="R657" s="44">
        <v>1</v>
      </c>
      <c r="S657" s="44">
        <v>6</v>
      </c>
      <c r="T657" s="45">
        <v>255.4</v>
      </c>
      <c r="U657" s="46"/>
      <c r="V657" s="47"/>
      <c r="W657" s="47"/>
      <c r="X657" s="4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67"/>
      <c r="DS657" s="67"/>
      <c r="DT657" s="67"/>
      <c r="DU657" s="67"/>
      <c r="DV657" s="67"/>
      <c r="DW657" s="67"/>
      <c r="DX657" s="67"/>
      <c r="DY657" s="67"/>
      <c r="DZ657" s="67"/>
      <c r="EA657" s="67"/>
      <c r="EB657" s="67"/>
      <c r="EC657" s="67"/>
      <c r="ED657" s="67"/>
      <c r="EE657" s="67"/>
      <c r="EF657" s="67"/>
      <c r="EG657" s="67"/>
      <c r="EH657" s="67"/>
      <c r="EI657" s="67"/>
      <c r="EJ657" s="67"/>
      <c r="EK657" s="67"/>
      <c r="EL657" s="67"/>
      <c r="EM657" s="67"/>
    </row>
    <row r="658" spans="1:143" ht="22.5">
      <c r="A658" s="125" t="s">
        <v>636</v>
      </c>
      <c r="B658" s="126" t="s">
        <v>640</v>
      </c>
      <c r="C658" s="127" t="s">
        <v>641</v>
      </c>
      <c r="D658" s="127" t="s">
        <v>643</v>
      </c>
      <c r="E658" s="43">
        <v>13</v>
      </c>
      <c r="F658" s="44">
        <v>34</v>
      </c>
      <c r="G658" s="44">
        <v>359</v>
      </c>
      <c r="H658" s="45">
        <v>19992.8</v>
      </c>
      <c r="I658" s="46">
        <v>8</v>
      </c>
      <c r="J658" s="44">
        <v>17</v>
      </c>
      <c r="K658" s="44">
        <v>206</v>
      </c>
      <c r="L658" s="45">
        <v>12631.8</v>
      </c>
      <c r="M658" s="46">
        <v>6</v>
      </c>
      <c r="N658" s="43">
        <v>10</v>
      </c>
      <c r="O658" s="44">
        <v>91</v>
      </c>
      <c r="P658" s="45">
        <v>4441</v>
      </c>
      <c r="Q658" s="46">
        <v>5</v>
      </c>
      <c r="R658" s="44">
        <v>5</v>
      </c>
      <c r="S658" s="44">
        <v>42</v>
      </c>
      <c r="T658" s="45">
        <v>1940</v>
      </c>
      <c r="U658" s="46">
        <v>2</v>
      </c>
      <c r="V658" s="47">
        <v>2</v>
      </c>
      <c r="W658" s="47">
        <v>20</v>
      </c>
      <c r="X658" s="48">
        <v>980</v>
      </c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67"/>
      <c r="DS658" s="67"/>
      <c r="DT658" s="67"/>
      <c r="DU658" s="67"/>
      <c r="DV658" s="67"/>
      <c r="DW658" s="67"/>
      <c r="DX658" s="67"/>
      <c r="DY658" s="67"/>
      <c r="DZ658" s="67"/>
      <c r="EA658" s="67"/>
      <c r="EB658" s="67"/>
      <c r="EC658" s="67"/>
      <c r="ED658" s="67"/>
      <c r="EE658" s="67"/>
      <c r="EF658" s="67"/>
      <c r="EG658" s="67"/>
      <c r="EH658" s="67"/>
      <c r="EI658" s="67"/>
      <c r="EJ658" s="67"/>
      <c r="EK658" s="67"/>
      <c r="EL658" s="67"/>
      <c r="EM658" s="67"/>
    </row>
    <row r="659" spans="1:143" ht="22.5">
      <c r="A659" s="125" t="s">
        <v>636</v>
      </c>
      <c r="B659" s="126" t="s">
        <v>640</v>
      </c>
      <c r="C659" s="127" t="s">
        <v>641</v>
      </c>
      <c r="D659" s="127" t="s">
        <v>644</v>
      </c>
      <c r="E659" s="43">
        <v>13</v>
      </c>
      <c r="F659" s="44">
        <v>29</v>
      </c>
      <c r="G659" s="44">
        <v>458</v>
      </c>
      <c r="H659" s="45">
        <v>59998.55</v>
      </c>
      <c r="I659" s="46">
        <v>9</v>
      </c>
      <c r="J659" s="44">
        <v>16</v>
      </c>
      <c r="K659" s="44">
        <v>227</v>
      </c>
      <c r="L659" s="45">
        <v>28897.85</v>
      </c>
      <c r="M659" s="46">
        <v>2</v>
      </c>
      <c r="N659" s="43">
        <v>3</v>
      </c>
      <c r="O659" s="44">
        <v>37</v>
      </c>
      <c r="P659" s="45">
        <v>4657.5</v>
      </c>
      <c r="Q659" s="46">
        <v>4</v>
      </c>
      <c r="R659" s="44">
        <v>4</v>
      </c>
      <c r="S659" s="44">
        <v>50</v>
      </c>
      <c r="T659" s="45">
        <v>6295</v>
      </c>
      <c r="U659" s="46">
        <v>6</v>
      </c>
      <c r="V659" s="47">
        <v>6</v>
      </c>
      <c r="W659" s="47">
        <v>144</v>
      </c>
      <c r="X659" s="48">
        <v>20148.2</v>
      </c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67"/>
      <c r="DS659" s="67"/>
      <c r="DT659" s="67"/>
      <c r="DU659" s="67"/>
      <c r="DV659" s="67"/>
      <c r="DW659" s="67"/>
      <c r="DX659" s="67"/>
      <c r="DY659" s="67"/>
      <c r="DZ659" s="67"/>
      <c r="EA659" s="67"/>
      <c r="EB659" s="67"/>
      <c r="EC659" s="67"/>
      <c r="ED659" s="67"/>
      <c r="EE659" s="67"/>
      <c r="EF659" s="67"/>
      <c r="EG659" s="67"/>
      <c r="EH659" s="67"/>
      <c r="EI659" s="67"/>
      <c r="EJ659" s="67"/>
      <c r="EK659" s="67"/>
      <c r="EL659" s="67"/>
      <c r="EM659" s="67"/>
    </row>
    <row r="660" spans="1:143" ht="22.5">
      <c r="A660" s="125" t="s">
        <v>636</v>
      </c>
      <c r="B660" s="126" t="s">
        <v>640</v>
      </c>
      <c r="C660" s="127" t="s">
        <v>641</v>
      </c>
      <c r="D660" s="127" t="s">
        <v>645</v>
      </c>
      <c r="E660" s="43">
        <v>3</v>
      </c>
      <c r="F660" s="44">
        <v>13</v>
      </c>
      <c r="G660" s="44">
        <v>32</v>
      </c>
      <c r="H660" s="45">
        <v>8678.8</v>
      </c>
      <c r="I660" s="46"/>
      <c r="J660" s="44"/>
      <c r="K660" s="44"/>
      <c r="L660" s="45"/>
      <c r="M660" s="46">
        <v>1</v>
      </c>
      <c r="N660" s="43">
        <v>2</v>
      </c>
      <c r="O660" s="44">
        <v>3</v>
      </c>
      <c r="P660" s="45">
        <v>801.8</v>
      </c>
      <c r="Q660" s="46">
        <v>3</v>
      </c>
      <c r="R660" s="44">
        <v>4</v>
      </c>
      <c r="S660" s="44">
        <v>12</v>
      </c>
      <c r="T660" s="45">
        <v>3267.2</v>
      </c>
      <c r="U660" s="46">
        <v>3</v>
      </c>
      <c r="V660" s="47">
        <v>7</v>
      </c>
      <c r="W660" s="47">
        <v>17</v>
      </c>
      <c r="X660" s="48">
        <v>4609.8</v>
      </c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67"/>
      <c r="DS660" s="67"/>
      <c r="DT660" s="67"/>
      <c r="DU660" s="67"/>
      <c r="DV660" s="67"/>
      <c r="DW660" s="67"/>
      <c r="DX660" s="67"/>
      <c r="DY660" s="67"/>
      <c r="DZ660" s="67"/>
      <c r="EA660" s="67"/>
      <c r="EB660" s="67"/>
      <c r="EC660" s="67"/>
      <c r="ED660" s="67"/>
      <c r="EE660" s="67"/>
      <c r="EF660" s="67"/>
      <c r="EG660" s="67"/>
      <c r="EH660" s="67"/>
      <c r="EI660" s="67"/>
      <c r="EJ660" s="67"/>
      <c r="EK660" s="67"/>
      <c r="EL660" s="67"/>
      <c r="EM660" s="67"/>
    </row>
    <row r="661" spans="1:143" ht="12.75">
      <c r="A661" s="125" t="s">
        <v>636</v>
      </c>
      <c r="B661" s="126" t="s">
        <v>640</v>
      </c>
      <c r="C661" s="127" t="s">
        <v>641</v>
      </c>
      <c r="D661" s="127" t="s">
        <v>646</v>
      </c>
      <c r="E661" s="43">
        <v>1</v>
      </c>
      <c r="F661" s="44">
        <v>5</v>
      </c>
      <c r="G661" s="44">
        <v>90</v>
      </c>
      <c r="H661" s="45">
        <v>11748.65</v>
      </c>
      <c r="I661" s="46">
        <v>1</v>
      </c>
      <c r="J661" s="44">
        <v>5</v>
      </c>
      <c r="K661" s="44">
        <v>90</v>
      </c>
      <c r="L661" s="45">
        <v>11748.65</v>
      </c>
      <c r="M661" s="46"/>
      <c r="N661" s="43"/>
      <c r="O661" s="44"/>
      <c r="P661" s="45"/>
      <c r="Q661" s="46"/>
      <c r="R661" s="44"/>
      <c r="S661" s="44"/>
      <c r="T661" s="45"/>
      <c r="U661" s="46"/>
      <c r="V661" s="47"/>
      <c r="W661" s="47"/>
      <c r="X661" s="4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67"/>
      <c r="DS661" s="67"/>
      <c r="DT661" s="67"/>
      <c r="DU661" s="67"/>
      <c r="DV661" s="67"/>
      <c r="DW661" s="67"/>
      <c r="DX661" s="67"/>
      <c r="DY661" s="67"/>
      <c r="DZ661" s="67"/>
      <c r="EA661" s="67"/>
      <c r="EB661" s="67"/>
      <c r="EC661" s="67"/>
      <c r="ED661" s="67"/>
      <c r="EE661" s="67"/>
      <c r="EF661" s="67"/>
      <c r="EG661" s="67"/>
      <c r="EH661" s="67"/>
      <c r="EI661" s="67"/>
      <c r="EJ661" s="67"/>
      <c r="EK661" s="67"/>
      <c r="EL661" s="67"/>
      <c r="EM661" s="67"/>
    </row>
    <row r="662" spans="1:143" ht="22.5">
      <c r="A662" s="125" t="s">
        <v>636</v>
      </c>
      <c r="B662" s="126" t="s">
        <v>640</v>
      </c>
      <c r="C662" s="127" t="s">
        <v>641</v>
      </c>
      <c r="D662" s="127" t="s">
        <v>647</v>
      </c>
      <c r="E662" s="43">
        <v>3</v>
      </c>
      <c r="F662" s="44">
        <v>7</v>
      </c>
      <c r="G662" s="44">
        <v>118</v>
      </c>
      <c r="H662" s="45">
        <v>6634</v>
      </c>
      <c r="I662" s="46">
        <v>2</v>
      </c>
      <c r="J662" s="44">
        <v>3</v>
      </c>
      <c r="K662" s="44">
        <v>52</v>
      </c>
      <c r="L662" s="45">
        <v>3348</v>
      </c>
      <c r="M662" s="46">
        <v>1</v>
      </c>
      <c r="N662" s="43">
        <v>2</v>
      </c>
      <c r="O662" s="44">
        <v>45</v>
      </c>
      <c r="P662" s="45">
        <v>2255</v>
      </c>
      <c r="Q662" s="46">
        <v>1</v>
      </c>
      <c r="R662" s="44">
        <v>1</v>
      </c>
      <c r="S662" s="44">
        <v>12</v>
      </c>
      <c r="T662" s="45">
        <v>592</v>
      </c>
      <c r="U662" s="46">
        <v>1</v>
      </c>
      <c r="V662" s="47">
        <v>1</v>
      </c>
      <c r="W662" s="47">
        <v>9</v>
      </c>
      <c r="X662" s="48">
        <v>439</v>
      </c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67"/>
      <c r="DS662" s="67"/>
      <c r="DT662" s="67"/>
      <c r="DU662" s="67"/>
      <c r="DV662" s="67"/>
      <c r="DW662" s="67"/>
      <c r="DX662" s="67"/>
      <c r="DY662" s="67"/>
      <c r="DZ662" s="67"/>
      <c r="EA662" s="67"/>
      <c r="EB662" s="67"/>
      <c r="EC662" s="67"/>
      <c r="ED662" s="67"/>
      <c r="EE662" s="67"/>
      <c r="EF662" s="67"/>
      <c r="EG662" s="67"/>
      <c r="EH662" s="67"/>
      <c r="EI662" s="67"/>
      <c r="EJ662" s="67"/>
      <c r="EK662" s="67"/>
      <c r="EL662" s="67"/>
      <c r="EM662" s="67"/>
    </row>
    <row r="663" spans="1:143" ht="12.75">
      <c r="A663" s="125" t="s">
        <v>636</v>
      </c>
      <c r="B663" s="126" t="s">
        <v>640</v>
      </c>
      <c r="C663" s="127" t="s">
        <v>641</v>
      </c>
      <c r="D663" s="127" t="s">
        <v>648</v>
      </c>
      <c r="E663" s="43">
        <v>2</v>
      </c>
      <c r="F663" s="44">
        <v>2</v>
      </c>
      <c r="G663" s="44">
        <v>20</v>
      </c>
      <c r="H663" s="45">
        <v>2702</v>
      </c>
      <c r="I663" s="46">
        <v>2</v>
      </c>
      <c r="J663" s="44">
        <v>2</v>
      </c>
      <c r="K663" s="44">
        <v>20</v>
      </c>
      <c r="L663" s="45">
        <v>2702</v>
      </c>
      <c r="M663" s="46"/>
      <c r="N663" s="43"/>
      <c r="O663" s="44"/>
      <c r="P663" s="45"/>
      <c r="Q663" s="46"/>
      <c r="R663" s="44"/>
      <c r="S663" s="44"/>
      <c r="T663" s="45"/>
      <c r="U663" s="46"/>
      <c r="V663" s="47"/>
      <c r="W663" s="47"/>
      <c r="X663" s="4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67"/>
      <c r="DS663" s="67"/>
      <c r="DT663" s="67"/>
      <c r="DU663" s="67"/>
      <c r="DV663" s="67"/>
      <c r="DW663" s="67"/>
      <c r="DX663" s="67"/>
      <c r="DY663" s="67"/>
      <c r="DZ663" s="67"/>
      <c r="EA663" s="67"/>
      <c r="EB663" s="67"/>
      <c r="EC663" s="67"/>
      <c r="ED663" s="67"/>
      <c r="EE663" s="67"/>
      <c r="EF663" s="67"/>
      <c r="EG663" s="67"/>
      <c r="EH663" s="67"/>
      <c r="EI663" s="67"/>
      <c r="EJ663" s="67"/>
      <c r="EK663" s="67"/>
      <c r="EL663" s="67"/>
      <c r="EM663" s="67"/>
    </row>
    <row r="664" spans="1:143" ht="22.5">
      <c r="A664" s="125" t="s">
        <v>636</v>
      </c>
      <c r="B664" s="126" t="s">
        <v>640</v>
      </c>
      <c r="C664" s="127" t="s">
        <v>641</v>
      </c>
      <c r="D664" s="127" t="s">
        <v>649</v>
      </c>
      <c r="E664" s="43">
        <v>10</v>
      </c>
      <c r="F664" s="44">
        <v>30</v>
      </c>
      <c r="G664" s="44">
        <v>196</v>
      </c>
      <c r="H664" s="45">
        <v>60201.1</v>
      </c>
      <c r="I664" s="46">
        <v>2</v>
      </c>
      <c r="J664" s="44">
        <v>4</v>
      </c>
      <c r="K664" s="44">
        <v>27</v>
      </c>
      <c r="L664" s="45">
        <v>8446.6</v>
      </c>
      <c r="M664" s="46">
        <v>3</v>
      </c>
      <c r="N664" s="43">
        <v>4</v>
      </c>
      <c r="O664" s="44">
        <v>18</v>
      </c>
      <c r="P664" s="45">
        <v>5604.4</v>
      </c>
      <c r="Q664" s="46">
        <v>5</v>
      </c>
      <c r="R664" s="44">
        <v>9</v>
      </c>
      <c r="S664" s="44">
        <v>86</v>
      </c>
      <c r="T664" s="45">
        <v>26868.8</v>
      </c>
      <c r="U664" s="46">
        <v>6</v>
      </c>
      <c r="V664" s="47">
        <v>13</v>
      </c>
      <c r="W664" s="47">
        <v>65</v>
      </c>
      <c r="X664" s="48">
        <v>19281.3</v>
      </c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67"/>
      <c r="DS664" s="67"/>
      <c r="DT664" s="67"/>
      <c r="DU664" s="67"/>
      <c r="DV664" s="67"/>
      <c r="DW664" s="67"/>
      <c r="DX664" s="67"/>
      <c r="DY664" s="67"/>
      <c r="DZ664" s="67"/>
      <c r="EA664" s="67"/>
      <c r="EB664" s="67"/>
      <c r="EC664" s="67"/>
      <c r="ED664" s="67"/>
      <c r="EE664" s="67"/>
      <c r="EF664" s="67"/>
      <c r="EG664" s="67"/>
      <c r="EH664" s="67"/>
      <c r="EI664" s="67"/>
      <c r="EJ664" s="67"/>
      <c r="EK664" s="67"/>
      <c r="EL664" s="67"/>
      <c r="EM664" s="67"/>
    </row>
    <row r="665" spans="1:143" ht="22.5">
      <c r="A665" s="125" t="s">
        <v>636</v>
      </c>
      <c r="B665" s="126" t="s">
        <v>640</v>
      </c>
      <c r="C665" s="127" t="s">
        <v>641</v>
      </c>
      <c r="D665" s="127" t="s">
        <v>650</v>
      </c>
      <c r="E665" s="43">
        <v>17</v>
      </c>
      <c r="F665" s="44">
        <v>51</v>
      </c>
      <c r="G665" s="44">
        <v>330</v>
      </c>
      <c r="H665" s="45">
        <v>39929.05</v>
      </c>
      <c r="I665" s="46">
        <v>10</v>
      </c>
      <c r="J665" s="44">
        <v>23</v>
      </c>
      <c r="K665" s="44">
        <v>130</v>
      </c>
      <c r="L665" s="45">
        <v>16006.95</v>
      </c>
      <c r="M665" s="46">
        <v>4</v>
      </c>
      <c r="N665" s="43">
        <v>8</v>
      </c>
      <c r="O665" s="44">
        <v>32</v>
      </c>
      <c r="P665" s="45">
        <v>3880</v>
      </c>
      <c r="Q665" s="46">
        <v>4</v>
      </c>
      <c r="R665" s="44">
        <v>8</v>
      </c>
      <c r="S665" s="44">
        <v>95</v>
      </c>
      <c r="T665" s="45">
        <v>12014.5</v>
      </c>
      <c r="U665" s="46">
        <v>7</v>
      </c>
      <c r="V665" s="47">
        <v>12</v>
      </c>
      <c r="W665" s="47">
        <v>73</v>
      </c>
      <c r="X665" s="48">
        <v>8027.6</v>
      </c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67"/>
      <c r="DS665" s="67"/>
      <c r="DT665" s="67"/>
      <c r="DU665" s="67"/>
      <c r="DV665" s="67"/>
      <c r="DW665" s="67"/>
      <c r="DX665" s="67"/>
      <c r="DY665" s="67"/>
      <c r="DZ665" s="67"/>
      <c r="EA665" s="67"/>
      <c r="EB665" s="67"/>
      <c r="EC665" s="67"/>
      <c r="ED665" s="67"/>
      <c r="EE665" s="67"/>
      <c r="EF665" s="67"/>
      <c r="EG665" s="67"/>
      <c r="EH665" s="67"/>
      <c r="EI665" s="67"/>
      <c r="EJ665" s="67"/>
      <c r="EK665" s="67"/>
      <c r="EL665" s="67"/>
      <c r="EM665" s="67"/>
    </row>
    <row r="666" spans="1:143" ht="12.75">
      <c r="A666" s="125" t="s">
        <v>636</v>
      </c>
      <c r="B666" s="126" t="s">
        <v>640</v>
      </c>
      <c r="C666" s="127" t="s">
        <v>641</v>
      </c>
      <c r="D666" s="135" t="s">
        <v>677</v>
      </c>
      <c r="E666" s="26">
        <v>34</v>
      </c>
      <c r="F666" s="27">
        <f>SUM(F657:F665)</f>
        <v>173</v>
      </c>
      <c r="G666" s="27">
        <f>SUM(G657:G665)</f>
        <v>1615</v>
      </c>
      <c r="H666" s="27">
        <f>SUM(H657:H665)</f>
        <v>210513.95</v>
      </c>
      <c r="I666" s="29">
        <v>23</v>
      </c>
      <c r="J666" s="27">
        <f>SUM(J657:J665)</f>
        <v>70</v>
      </c>
      <c r="K666" s="27">
        <f>SUM(K657:K665)</f>
        <v>752</v>
      </c>
      <c r="L666" s="27">
        <f>SUM(L657:L665)</f>
        <v>83781.84999999999</v>
      </c>
      <c r="M666" s="29">
        <v>17</v>
      </c>
      <c r="N666" s="27">
        <f>SUM(N657:N665)</f>
        <v>30</v>
      </c>
      <c r="O666" s="27">
        <f>SUM(O657:O665)</f>
        <v>232</v>
      </c>
      <c r="P666" s="27">
        <f>SUM(P657:P665)</f>
        <v>22013.3</v>
      </c>
      <c r="Q666" s="29">
        <v>15</v>
      </c>
      <c r="R666" s="27">
        <f>SUM(R657:R665)</f>
        <v>32</v>
      </c>
      <c r="S666" s="27">
        <f>SUM(S657:S665)</f>
        <v>303</v>
      </c>
      <c r="T666" s="27">
        <f>SUM(T657:T665)</f>
        <v>51232.899999999994</v>
      </c>
      <c r="U666" s="29">
        <v>21</v>
      </c>
      <c r="V666" s="27">
        <f>SUM(V657:V665)</f>
        <v>41</v>
      </c>
      <c r="W666" s="27">
        <f>SUM(W657:W665)</f>
        <v>328</v>
      </c>
      <c r="X666" s="27">
        <f>SUM(X657:X665)</f>
        <v>53485.9</v>
      </c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67"/>
      <c r="DS666" s="67"/>
      <c r="DT666" s="67"/>
      <c r="DU666" s="67"/>
      <c r="DV666" s="67"/>
      <c r="DW666" s="67"/>
      <c r="DX666" s="67"/>
      <c r="DY666" s="67"/>
      <c r="DZ666" s="67"/>
      <c r="EA666" s="67"/>
      <c r="EB666" s="67"/>
      <c r="EC666" s="67"/>
      <c r="ED666" s="67"/>
      <c r="EE666" s="67"/>
      <c r="EF666" s="67"/>
      <c r="EG666" s="67"/>
      <c r="EH666" s="67"/>
      <c r="EI666" s="67"/>
      <c r="EJ666" s="67"/>
      <c r="EK666" s="67"/>
      <c r="EL666" s="67"/>
      <c r="EM666" s="67"/>
    </row>
    <row r="667" spans="1:143" ht="12.75">
      <c r="A667" s="125" t="s">
        <v>636</v>
      </c>
      <c r="B667" s="126" t="s">
        <v>196</v>
      </c>
      <c r="C667" s="127" t="s">
        <v>197</v>
      </c>
      <c r="D667" s="127" t="s">
        <v>198</v>
      </c>
      <c r="E667" s="64">
        <v>6</v>
      </c>
      <c r="F667" s="47">
        <v>13</v>
      </c>
      <c r="G667" s="47">
        <v>36</v>
      </c>
      <c r="H667" s="65">
        <v>993.2</v>
      </c>
      <c r="I667" s="66">
        <v>2</v>
      </c>
      <c r="J667" s="47">
        <v>2</v>
      </c>
      <c r="K667" s="47">
        <v>5</v>
      </c>
      <c r="L667" s="65">
        <v>139.75</v>
      </c>
      <c r="M667" s="66">
        <v>2</v>
      </c>
      <c r="N667" s="64">
        <v>2</v>
      </c>
      <c r="O667" s="47">
        <v>6</v>
      </c>
      <c r="P667" s="65">
        <v>175.7</v>
      </c>
      <c r="Q667" s="66">
        <v>3</v>
      </c>
      <c r="R667" s="47">
        <v>3</v>
      </c>
      <c r="S667" s="47">
        <v>5</v>
      </c>
      <c r="T667" s="65">
        <v>113.25</v>
      </c>
      <c r="U667" s="66">
        <v>4</v>
      </c>
      <c r="V667" s="47">
        <v>6</v>
      </c>
      <c r="W667" s="47">
        <v>20</v>
      </c>
      <c r="X667" s="48">
        <v>564.5</v>
      </c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67"/>
      <c r="DS667" s="67"/>
      <c r="DT667" s="67"/>
      <c r="DU667" s="67"/>
      <c r="DV667" s="67"/>
      <c r="DW667" s="67"/>
      <c r="DX667" s="67"/>
      <c r="DY667" s="67"/>
      <c r="DZ667" s="67"/>
      <c r="EA667" s="67"/>
      <c r="EB667" s="67"/>
      <c r="EC667" s="67"/>
      <c r="ED667" s="67"/>
      <c r="EE667" s="67"/>
      <c r="EF667" s="67"/>
      <c r="EG667" s="67"/>
      <c r="EH667" s="67"/>
      <c r="EI667" s="67"/>
      <c r="EJ667" s="67"/>
      <c r="EK667" s="67"/>
      <c r="EL667" s="67"/>
      <c r="EM667" s="67"/>
    </row>
    <row r="668" spans="1:143" ht="12.75">
      <c r="A668" s="125" t="s">
        <v>636</v>
      </c>
      <c r="B668" s="126" t="s">
        <v>196</v>
      </c>
      <c r="C668" s="127" t="s">
        <v>197</v>
      </c>
      <c r="D668" s="127" t="s">
        <v>199</v>
      </c>
      <c r="E668" s="64">
        <v>7</v>
      </c>
      <c r="F668" s="47">
        <v>15</v>
      </c>
      <c r="G668" s="47">
        <v>58</v>
      </c>
      <c r="H668" s="65">
        <v>3621</v>
      </c>
      <c r="I668" s="66">
        <v>3</v>
      </c>
      <c r="J668" s="47">
        <v>3</v>
      </c>
      <c r="K668" s="47">
        <v>14</v>
      </c>
      <c r="L668" s="65">
        <v>868</v>
      </c>
      <c r="M668" s="66">
        <v>4</v>
      </c>
      <c r="N668" s="64">
        <v>4</v>
      </c>
      <c r="O668" s="47">
        <v>14</v>
      </c>
      <c r="P668" s="65">
        <v>889.6</v>
      </c>
      <c r="Q668" s="66">
        <v>1</v>
      </c>
      <c r="R668" s="47">
        <v>1</v>
      </c>
      <c r="S668" s="47">
        <v>2</v>
      </c>
      <c r="T668" s="65">
        <v>110.8</v>
      </c>
      <c r="U668" s="66">
        <v>5</v>
      </c>
      <c r="V668" s="47">
        <v>7</v>
      </c>
      <c r="W668" s="47">
        <v>28</v>
      </c>
      <c r="X668" s="48">
        <v>1752.6</v>
      </c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67"/>
      <c r="DS668" s="67"/>
      <c r="DT668" s="67"/>
      <c r="DU668" s="67"/>
      <c r="DV668" s="67"/>
      <c r="DW668" s="67"/>
      <c r="DX668" s="67"/>
      <c r="DY668" s="67"/>
      <c r="DZ668" s="67"/>
      <c r="EA668" s="67"/>
      <c r="EB668" s="67"/>
      <c r="EC668" s="67"/>
      <c r="ED668" s="67"/>
      <c r="EE668" s="67"/>
      <c r="EF668" s="67"/>
      <c r="EG668" s="67"/>
      <c r="EH668" s="67"/>
      <c r="EI668" s="67"/>
      <c r="EJ668" s="67"/>
      <c r="EK668" s="67"/>
      <c r="EL668" s="67"/>
      <c r="EM668" s="67"/>
    </row>
    <row r="669" spans="1:143" ht="12.75">
      <c r="A669" s="125" t="s">
        <v>636</v>
      </c>
      <c r="B669" s="126" t="s">
        <v>196</v>
      </c>
      <c r="C669" s="127" t="s">
        <v>197</v>
      </c>
      <c r="D669" s="127" t="s">
        <v>651</v>
      </c>
      <c r="E669" s="64">
        <v>1</v>
      </c>
      <c r="F669" s="47">
        <v>1</v>
      </c>
      <c r="G669" s="47">
        <v>2</v>
      </c>
      <c r="H669" s="65">
        <v>61.5</v>
      </c>
      <c r="I669" s="66"/>
      <c r="J669" s="47"/>
      <c r="K669" s="47"/>
      <c r="L669" s="65"/>
      <c r="M669" s="66"/>
      <c r="N669" s="64"/>
      <c r="O669" s="47"/>
      <c r="P669" s="65"/>
      <c r="Q669" s="66"/>
      <c r="R669" s="47"/>
      <c r="S669" s="47"/>
      <c r="T669" s="65"/>
      <c r="U669" s="66">
        <v>1</v>
      </c>
      <c r="V669" s="47">
        <v>1</v>
      </c>
      <c r="W669" s="47">
        <v>2</v>
      </c>
      <c r="X669" s="48">
        <v>61.5</v>
      </c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67"/>
      <c r="DS669" s="67"/>
      <c r="DT669" s="67"/>
      <c r="DU669" s="67"/>
      <c r="DV669" s="67"/>
      <c r="DW669" s="67"/>
      <c r="DX669" s="67"/>
      <c r="DY669" s="67"/>
      <c r="DZ669" s="67"/>
      <c r="EA669" s="67"/>
      <c r="EB669" s="67"/>
      <c r="EC669" s="67"/>
      <c r="ED669" s="67"/>
      <c r="EE669" s="67"/>
      <c r="EF669" s="67"/>
      <c r="EG669" s="67"/>
      <c r="EH669" s="67"/>
      <c r="EI669" s="67"/>
      <c r="EJ669" s="67"/>
      <c r="EK669" s="67"/>
      <c r="EL669" s="67"/>
      <c r="EM669" s="67"/>
    </row>
    <row r="670" spans="1:143" ht="12.75">
      <c r="A670" s="125" t="s">
        <v>636</v>
      </c>
      <c r="B670" s="126" t="s">
        <v>196</v>
      </c>
      <c r="C670" s="127" t="s">
        <v>197</v>
      </c>
      <c r="D670" s="135" t="s">
        <v>677</v>
      </c>
      <c r="E670" s="26">
        <v>11</v>
      </c>
      <c r="F670" s="27">
        <v>29</v>
      </c>
      <c r="G670" s="27">
        <v>96</v>
      </c>
      <c r="H670" s="28">
        <v>4675.7</v>
      </c>
      <c r="I670" s="29">
        <v>5</v>
      </c>
      <c r="J670" s="27">
        <v>5</v>
      </c>
      <c r="K670" s="27">
        <v>19</v>
      </c>
      <c r="L670" s="28">
        <v>1007.75</v>
      </c>
      <c r="M670" s="29">
        <v>5</v>
      </c>
      <c r="N670" s="26">
        <v>6</v>
      </c>
      <c r="O670" s="27">
        <v>20</v>
      </c>
      <c r="P670" s="28">
        <v>1065.3</v>
      </c>
      <c r="Q670" s="29">
        <v>4</v>
      </c>
      <c r="R670" s="27">
        <v>4</v>
      </c>
      <c r="S670" s="27">
        <v>7</v>
      </c>
      <c r="T670" s="28">
        <v>224.05</v>
      </c>
      <c r="U670" s="29">
        <v>9</v>
      </c>
      <c r="V670" s="27">
        <v>14</v>
      </c>
      <c r="W670" s="27">
        <v>50</v>
      </c>
      <c r="X670" s="30">
        <v>2378.6</v>
      </c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67"/>
      <c r="DS670" s="67"/>
      <c r="DT670" s="67"/>
      <c r="DU670" s="67"/>
      <c r="DV670" s="67"/>
      <c r="DW670" s="67"/>
      <c r="DX670" s="67"/>
      <c r="DY670" s="67"/>
      <c r="DZ670" s="67"/>
      <c r="EA670" s="67"/>
      <c r="EB670" s="67"/>
      <c r="EC670" s="67"/>
      <c r="ED670" s="67"/>
      <c r="EE670" s="67"/>
      <c r="EF670" s="67"/>
      <c r="EG670" s="67"/>
      <c r="EH670" s="67"/>
      <c r="EI670" s="67"/>
      <c r="EJ670" s="67"/>
      <c r="EK670" s="67"/>
      <c r="EL670" s="67"/>
      <c r="EM670" s="67"/>
    </row>
    <row r="671" spans="1:143" ht="22.5">
      <c r="A671" s="125" t="s">
        <v>636</v>
      </c>
      <c r="B671" s="126" t="s">
        <v>652</v>
      </c>
      <c r="C671" s="127" t="s">
        <v>653</v>
      </c>
      <c r="D671" s="127" t="s">
        <v>654</v>
      </c>
      <c r="E671" s="64">
        <v>1</v>
      </c>
      <c r="F671" s="47">
        <v>1</v>
      </c>
      <c r="G671" s="47">
        <v>10</v>
      </c>
      <c r="H671" s="65">
        <v>512</v>
      </c>
      <c r="I671" s="66"/>
      <c r="J671" s="47"/>
      <c r="K671" s="47"/>
      <c r="L671" s="65"/>
      <c r="M671" s="66"/>
      <c r="N671" s="64"/>
      <c r="O671" s="47"/>
      <c r="P671" s="65"/>
      <c r="Q671" s="66"/>
      <c r="R671" s="47"/>
      <c r="S671" s="47"/>
      <c r="T671" s="65"/>
      <c r="U671" s="66">
        <v>1</v>
      </c>
      <c r="V671" s="47">
        <v>1</v>
      </c>
      <c r="W671" s="47">
        <v>10</v>
      </c>
      <c r="X671" s="48">
        <v>512</v>
      </c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67"/>
      <c r="DS671" s="67"/>
      <c r="DT671" s="67"/>
      <c r="DU671" s="67"/>
      <c r="DV671" s="67"/>
      <c r="DW671" s="67"/>
      <c r="DX671" s="67"/>
      <c r="DY671" s="67"/>
      <c r="DZ671" s="67"/>
      <c r="EA671" s="67"/>
      <c r="EB671" s="67"/>
      <c r="EC671" s="67"/>
      <c r="ED671" s="67"/>
      <c r="EE671" s="67"/>
      <c r="EF671" s="67"/>
      <c r="EG671" s="67"/>
      <c r="EH671" s="67"/>
      <c r="EI671" s="67"/>
      <c r="EJ671" s="67"/>
      <c r="EK671" s="67"/>
      <c r="EL671" s="67"/>
      <c r="EM671" s="67"/>
    </row>
    <row r="672" spans="1:143" ht="22.5">
      <c r="A672" s="125" t="s">
        <v>636</v>
      </c>
      <c r="B672" s="126" t="s">
        <v>652</v>
      </c>
      <c r="C672" s="127" t="s">
        <v>653</v>
      </c>
      <c r="D672" s="127" t="s">
        <v>655</v>
      </c>
      <c r="E672" s="64">
        <v>1</v>
      </c>
      <c r="F672" s="47">
        <v>3</v>
      </c>
      <c r="G672" s="47">
        <v>26</v>
      </c>
      <c r="H672" s="65">
        <v>1417.8</v>
      </c>
      <c r="I672" s="66"/>
      <c r="J672" s="47"/>
      <c r="K672" s="47"/>
      <c r="L672" s="65"/>
      <c r="M672" s="66">
        <v>1</v>
      </c>
      <c r="N672" s="64">
        <v>1</v>
      </c>
      <c r="O672" s="47">
        <v>10</v>
      </c>
      <c r="P672" s="65">
        <v>548.5</v>
      </c>
      <c r="Q672" s="66">
        <v>1</v>
      </c>
      <c r="R672" s="47">
        <v>1</v>
      </c>
      <c r="S672" s="47">
        <v>10</v>
      </c>
      <c r="T672" s="65">
        <v>548.5</v>
      </c>
      <c r="U672" s="66">
        <v>1</v>
      </c>
      <c r="V672" s="47">
        <v>1</v>
      </c>
      <c r="W672" s="47">
        <v>6</v>
      </c>
      <c r="X672" s="48">
        <v>320.8</v>
      </c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67"/>
      <c r="DS672" s="67"/>
      <c r="DT672" s="67"/>
      <c r="DU672" s="67"/>
      <c r="DV672" s="67"/>
      <c r="DW672" s="67"/>
      <c r="DX672" s="67"/>
      <c r="DY672" s="67"/>
      <c r="DZ672" s="67"/>
      <c r="EA672" s="67"/>
      <c r="EB672" s="67"/>
      <c r="EC672" s="67"/>
      <c r="ED672" s="67"/>
      <c r="EE672" s="67"/>
      <c r="EF672" s="67"/>
      <c r="EG672" s="67"/>
      <c r="EH672" s="67"/>
      <c r="EI672" s="67"/>
      <c r="EJ672" s="67"/>
      <c r="EK672" s="67"/>
      <c r="EL672" s="67"/>
      <c r="EM672" s="67"/>
    </row>
    <row r="673" spans="1:143" ht="22.5">
      <c r="A673" s="125" t="s">
        <v>636</v>
      </c>
      <c r="B673" s="126" t="s">
        <v>652</v>
      </c>
      <c r="C673" s="127" t="s">
        <v>653</v>
      </c>
      <c r="D673" s="127" t="s">
        <v>656</v>
      </c>
      <c r="E673" s="64">
        <v>2</v>
      </c>
      <c r="F673" s="47">
        <v>4</v>
      </c>
      <c r="G673" s="47">
        <v>32</v>
      </c>
      <c r="H673" s="65">
        <v>1361.75</v>
      </c>
      <c r="I673" s="66">
        <v>1</v>
      </c>
      <c r="J673" s="47">
        <v>1</v>
      </c>
      <c r="K673" s="47">
        <v>5</v>
      </c>
      <c r="L673" s="65">
        <v>205.25</v>
      </c>
      <c r="M673" s="66"/>
      <c r="N673" s="64"/>
      <c r="O673" s="47"/>
      <c r="P673" s="65"/>
      <c r="Q673" s="66">
        <v>1</v>
      </c>
      <c r="R673" s="47">
        <v>3</v>
      </c>
      <c r="S673" s="47">
        <v>27</v>
      </c>
      <c r="T673" s="65">
        <v>1156.5</v>
      </c>
      <c r="U673" s="66"/>
      <c r="V673" s="47"/>
      <c r="W673" s="47"/>
      <c r="X673" s="4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</row>
    <row r="674" spans="1:143" ht="22.5">
      <c r="A674" s="125" t="s">
        <v>636</v>
      </c>
      <c r="B674" s="126" t="s">
        <v>652</v>
      </c>
      <c r="C674" s="127" t="s">
        <v>653</v>
      </c>
      <c r="D674" s="127" t="s">
        <v>657</v>
      </c>
      <c r="E674" s="64">
        <v>1</v>
      </c>
      <c r="F674" s="47">
        <v>4</v>
      </c>
      <c r="G674" s="47">
        <v>14</v>
      </c>
      <c r="H674" s="65">
        <v>235</v>
      </c>
      <c r="I674" s="66">
        <v>1</v>
      </c>
      <c r="J674" s="47">
        <v>1</v>
      </c>
      <c r="K674" s="47">
        <v>3</v>
      </c>
      <c r="L674" s="65">
        <v>47.5</v>
      </c>
      <c r="M674" s="66">
        <v>1</v>
      </c>
      <c r="N674" s="64">
        <v>2</v>
      </c>
      <c r="O674" s="47">
        <v>6</v>
      </c>
      <c r="P674" s="65">
        <v>95</v>
      </c>
      <c r="Q674" s="66">
        <v>1</v>
      </c>
      <c r="R674" s="47">
        <v>1</v>
      </c>
      <c r="S674" s="47">
        <v>5</v>
      </c>
      <c r="T674" s="65">
        <v>92.5</v>
      </c>
      <c r="U674" s="66"/>
      <c r="V674" s="47"/>
      <c r="W674" s="47"/>
      <c r="X674" s="4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</row>
    <row r="675" spans="1:143" ht="22.5">
      <c r="A675" s="125" t="s">
        <v>636</v>
      </c>
      <c r="B675" s="126" t="s">
        <v>652</v>
      </c>
      <c r="C675" s="127" t="s">
        <v>653</v>
      </c>
      <c r="D675" s="127" t="s">
        <v>658</v>
      </c>
      <c r="E675" s="64">
        <v>9</v>
      </c>
      <c r="F675" s="47">
        <v>21</v>
      </c>
      <c r="G675" s="47">
        <v>183</v>
      </c>
      <c r="H675" s="65">
        <v>9478.45</v>
      </c>
      <c r="I675" s="66">
        <v>5</v>
      </c>
      <c r="J675" s="47">
        <v>9</v>
      </c>
      <c r="K675" s="47">
        <v>71</v>
      </c>
      <c r="L675" s="65">
        <v>3634.95</v>
      </c>
      <c r="M675" s="66">
        <v>5</v>
      </c>
      <c r="N675" s="64">
        <v>6</v>
      </c>
      <c r="O675" s="47">
        <v>49</v>
      </c>
      <c r="P675" s="65">
        <v>2595.5</v>
      </c>
      <c r="Q675" s="66">
        <v>1</v>
      </c>
      <c r="R675" s="47">
        <v>2</v>
      </c>
      <c r="S675" s="47">
        <v>20</v>
      </c>
      <c r="T675" s="65">
        <v>1044</v>
      </c>
      <c r="U675" s="66">
        <v>4</v>
      </c>
      <c r="V675" s="47">
        <v>4</v>
      </c>
      <c r="W675" s="47">
        <v>43</v>
      </c>
      <c r="X675" s="48">
        <v>2204</v>
      </c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</row>
    <row r="676" spans="1:143" ht="12.75">
      <c r="A676" s="125" t="s">
        <v>636</v>
      </c>
      <c r="B676" s="126" t="s">
        <v>652</v>
      </c>
      <c r="C676" s="127" t="s">
        <v>653</v>
      </c>
      <c r="D676" s="127" t="s">
        <v>659</v>
      </c>
      <c r="E676" s="64">
        <v>1</v>
      </c>
      <c r="F676" s="47">
        <v>1</v>
      </c>
      <c r="G676" s="47">
        <v>12</v>
      </c>
      <c r="H676" s="65">
        <v>230</v>
      </c>
      <c r="I676" s="66"/>
      <c r="J676" s="47"/>
      <c r="K676" s="47"/>
      <c r="L676" s="65"/>
      <c r="M676" s="66"/>
      <c r="N676" s="64"/>
      <c r="O676" s="47"/>
      <c r="P676" s="65"/>
      <c r="Q676" s="66"/>
      <c r="R676" s="47"/>
      <c r="S676" s="47"/>
      <c r="T676" s="65"/>
      <c r="U676" s="66">
        <v>1</v>
      </c>
      <c r="V676" s="47">
        <v>1</v>
      </c>
      <c r="W676" s="47">
        <v>12</v>
      </c>
      <c r="X676" s="48">
        <v>230</v>
      </c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</row>
    <row r="677" spans="1:143" ht="12.75">
      <c r="A677" s="125" t="s">
        <v>636</v>
      </c>
      <c r="B677" s="126" t="s">
        <v>652</v>
      </c>
      <c r="C677" s="127" t="s">
        <v>653</v>
      </c>
      <c r="D677" s="127" t="s">
        <v>660</v>
      </c>
      <c r="E677" s="64">
        <v>4</v>
      </c>
      <c r="F677" s="47">
        <v>10</v>
      </c>
      <c r="G677" s="47">
        <v>54</v>
      </c>
      <c r="H677" s="65">
        <v>2232.7</v>
      </c>
      <c r="I677" s="66">
        <v>3</v>
      </c>
      <c r="J677" s="47">
        <v>4</v>
      </c>
      <c r="K677" s="47">
        <v>30</v>
      </c>
      <c r="L677" s="65">
        <v>1271.5</v>
      </c>
      <c r="M677" s="66">
        <v>2</v>
      </c>
      <c r="N677" s="64">
        <v>3</v>
      </c>
      <c r="O677" s="47">
        <v>15</v>
      </c>
      <c r="P677" s="65">
        <v>615.75</v>
      </c>
      <c r="Q677" s="66"/>
      <c r="R677" s="47"/>
      <c r="S677" s="47"/>
      <c r="T677" s="65"/>
      <c r="U677" s="66">
        <v>1</v>
      </c>
      <c r="V677" s="47">
        <v>3</v>
      </c>
      <c r="W677" s="47">
        <v>9</v>
      </c>
      <c r="X677" s="48">
        <v>345.45</v>
      </c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</row>
    <row r="678" spans="1:143" ht="22.5">
      <c r="A678" s="125" t="s">
        <v>636</v>
      </c>
      <c r="B678" s="126" t="s">
        <v>652</v>
      </c>
      <c r="C678" s="127" t="s">
        <v>653</v>
      </c>
      <c r="D678" s="127" t="s">
        <v>661</v>
      </c>
      <c r="E678" s="64">
        <v>3</v>
      </c>
      <c r="F678" s="47">
        <v>13</v>
      </c>
      <c r="G678" s="47">
        <v>48</v>
      </c>
      <c r="H678" s="65">
        <v>5144.8</v>
      </c>
      <c r="I678" s="66">
        <v>1</v>
      </c>
      <c r="J678" s="47">
        <v>3</v>
      </c>
      <c r="K678" s="47">
        <v>12</v>
      </c>
      <c r="L678" s="65">
        <v>1291.2</v>
      </c>
      <c r="M678" s="66"/>
      <c r="N678" s="64"/>
      <c r="O678" s="47"/>
      <c r="P678" s="65"/>
      <c r="Q678" s="66">
        <v>2</v>
      </c>
      <c r="R678" s="47">
        <v>4</v>
      </c>
      <c r="S678" s="47">
        <v>13</v>
      </c>
      <c r="T678" s="65">
        <v>1383.8</v>
      </c>
      <c r="U678" s="66">
        <v>2</v>
      </c>
      <c r="V678" s="47">
        <v>6</v>
      </c>
      <c r="W678" s="47">
        <v>23</v>
      </c>
      <c r="X678" s="48">
        <v>2469.8</v>
      </c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</row>
    <row r="679" spans="1:143" ht="22.5">
      <c r="A679" s="125" t="s">
        <v>636</v>
      </c>
      <c r="B679" s="126" t="s">
        <v>652</v>
      </c>
      <c r="C679" s="127" t="s">
        <v>653</v>
      </c>
      <c r="D679" s="127" t="s">
        <v>662</v>
      </c>
      <c r="E679" s="64">
        <v>1</v>
      </c>
      <c r="F679" s="47">
        <v>1</v>
      </c>
      <c r="G679" s="47">
        <v>1</v>
      </c>
      <c r="H679" s="65">
        <v>655</v>
      </c>
      <c r="I679" s="66">
        <v>1</v>
      </c>
      <c r="J679" s="47">
        <v>1</v>
      </c>
      <c r="K679" s="47">
        <v>1</v>
      </c>
      <c r="L679" s="65">
        <v>655</v>
      </c>
      <c r="M679" s="66"/>
      <c r="N679" s="64"/>
      <c r="O679" s="47"/>
      <c r="P679" s="65"/>
      <c r="Q679" s="66"/>
      <c r="R679" s="47"/>
      <c r="S679" s="47"/>
      <c r="T679" s="65"/>
      <c r="U679" s="66"/>
      <c r="V679" s="47"/>
      <c r="W679" s="47"/>
      <c r="X679" s="4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</row>
    <row r="680" spans="1:143" ht="22.5">
      <c r="A680" s="125" t="s">
        <v>636</v>
      </c>
      <c r="B680" s="126" t="s">
        <v>652</v>
      </c>
      <c r="C680" s="127" t="s">
        <v>653</v>
      </c>
      <c r="D680" s="127" t="s">
        <v>663</v>
      </c>
      <c r="E680" s="64">
        <v>2</v>
      </c>
      <c r="F680" s="47">
        <v>6</v>
      </c>
      <c r="G680" s="47">
        <v>30</v>
      </c>
      <c r="H680" s="65">
        <v>1197</v>
      </c>
      <c r="I680" s="66"/>
      <c r="J680" s="47"/>
      <c r="K680" s="47"/>
      <c r="L680" s="65"/>
      <c r="M680" s="66">
        <v>2</v>
      </c>
      <c r="N680" s="64">
        <v>6</v>
      </c>
      <c r="O680" s="47">
        <v>30</v>
      </c>
      <c r="P680" s="65">
        <v>1197</v>
      </c>
      <c r="Q680" s="66"/>
      <c r="R680" s="47"/>
      <c r="S680" s="47"/>
      <c r="T680" s="65"/>
      <c r="U680" s="66"/>
      <c r="V680" s="47"/>
      <c r="W680" s="47"/>
      <c r="X680" s="4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</row>
    <row r="681" spans="1:143" ht="22.5">
      <c r="A681" s="125" t="s">
        <v>636</v>
      </c>
      <c r="B681" s="126" t="s">
        <v>652</v>
      </c>
      <c r="C681" s="127" t="s">
        <v>653</v>
      </c>
      <c r="D681" s="127" t="s">
        <v>664</v>
      </c>
      <c r="E681" s="64">
        <v>1</v>
      </c>
      <c r="F681" s="47">
        <v>1</v>
      </c>
      <c r="G681" s="47">
        <v>3</v>
      </c>
      <c r="H681" s="65">
        <v>47.5</v>
      </c>
      <c r="I681" s="66"/>
      <c r="J681" s="47"/>
      <c r="K681" s="47"/>
      <c r="L681" s="65"/>
      <c r="M681" s="66"/>
      <c r="N681" s="64"/>
      <c r="O681" s="47"/>
      <c r="P681" s="65"/>
      <c r="Q681" s="66"/>
      <c r="R681" s="47"/>
      <c r="S681" s="47"/>
      <c r="T681" s="65"/>
      <c r="U681" s="66">
        <v>1</v>
      </c>
      <c r="V681" s="47">
        <v>1</v>
      </c>
      <c r="W681" s="47">
        <v>3</v>
      </c>
      <c r="X681" s="48">
        <v>47.5</v>
      </c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</row>
    <row r="682" spans="1:143" ht="22.5">
      <c r="A682" s="125" t="s">
        <v>636</v>
      </c>
      <c r="B682" s="126" t="s">
        <v>652</v>
      </c>
      <c r="C682" s="127" t="s">
        <v>653</v>
      </c>
      <c r="D682" s="127" t="s">
        <v>665</v>
      </c>
      <c r="E682" s="64">
        <v>1</v>
      </c>
      <c r="F682" s="47">
        <v>3</v>
      </c>
      <c r="G682" s="47">
        <v>36</v>
      </c>
      <c r="H682" s="65">
        <v>1905.6</v>
      </c>
      <c r="I682" s="66"/>
      <c r="J682" s="47"/>
      <c r="K682" s="47"/>
      <c r="L682" s="65"/>
      <c r="M682" s="66"/>
      <c r="N682" s="64"/>
      <c r="O682" s="47"/>
      <c r="P682" s="65"/>
      <c r="Q682" s="66">
        <v>1</v>
      </c>
      <c r="R682" s="47">
        <v>3</v>
      </c>
      <c r="S682" s="47">
        <v>36</v>
      </c>
      <c r="T682" s="65">
        <v>1905.6</v>
      </c>
      <c r="U682" s="66"/>
      <c r="V682" s="47"/>
      <c r="W682" s="47"/>
      <c r="X682" s="4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</row>
    <row r="683" spans="1:143" ht="12.75">
      <c r="A683" s="125" t="s">
        <v>636</v>
      </c>
      <c r="B683" s="126" t="s">
        <v>652</v>
      </c>
      <c r="C683" s="127" t="s">
        <v>653</v>
      </c>
      <c r="D683" s="135" t="s">
        <v>677</v>
      </c>
      <c r="E683" s="26">
        <v>22</v>
      </c>
      <c r="F683" s="27">
        <f>SUM(F671:F682)</f>
        <v>68</v>
      </c>
      <c r="G683" s="27">
        <f>SUM(G671:G682)</f>
        <v>449</v>
      </c>
      <c r="H683" s="27">
        <f>SUM(H671:H682)</f>
        <v>24417.6</v>
      </c>
      <c r="I683" s="29">
        <v>10</v>
      </c>
      <c r="J683" s="27">
        <f>SUM(J671:J682)</f>
        <v>19</v>
      </c>
      <c r="K683" s="27">
        <f>SUM(K671:K682)</f>
        <v>122</v>
      </c>
      <c r="L683" s="27">
        <f>SUM(L671:L682)</f>
        <v>7105.4</v>
      </c>
      <c r="M683" s="29">
        <v>11</v>
      </c>
      <c r="N683" s="27">
        <f>SUM(N671:N682)</f>
        <v>18</v>
      </c>
      <c r="O683" s="27">
        <f>SUM(O671:O682)</f>
        <v>110</v>
      </c>
      <c r="P683" s="27">
        <f>SUM(P671:P682)</f>
        <v>5051.75</v>
      </c>
      <c r="Q683" s="29">
        <v>6</v>
      </c>
      <c r="R683" s="27">
        <f>SUM(R671:R682)</f>
        <v>14</v>
      </c>
      <c r="S683" s="27">
        <f>SUM(S671:S682)</f>
        <v>111</v>
      </c>
      <c r="T683" s="27">
        <f>SUM(T671:T682)</f>
        <v>6130.9</v>
      </c>
      <c r="U683" s="29">
        <v>11</v>
      </c>
      <c r="V683" s="27">
        <f>SUM(V671:V682)</f>
        <v>17</v>
      </c>
      <c r="W683" s="27">
        <f>SUM(W671:W682)</f>
        <v>106</v>
      </c>
      <c r="X683" s="27">
        <f>SUM(X671:X682)</f>
        <v>6129.55</v>
      </c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</row>
    <row r="684" spans="1:143" ht="22.5">
      <c r="A684" s="125" t="s">
        <v>636</v>
      </c>
      <c r="B684" s="126" t="s">
        <v>666</v>
      </c>
      <c r="C684" s="127" t="s">
        <v>667</v>
      </c>
      <c r="D684" s="127" t="s">
        <v>668</v>
      </c>
      <c r="E684" s="64">
        <v>20</v>
      </c>
      <c r="F684" s="47">
        <v>78</v>
      </c>
      <c r="G684" s="47">
        <v>828</v>
      </c>
      <c r="H684" s="65">
        <v>2523938</v>
      </c>
      <c r="I684" s="66">
        <v>14</v>
      </c>
      <c r="J684" s="47">
        <v>19</v>
      </c>
      <c r="K684" s="47">
        <v>190</v>
      </c>
      <c r="L684" s="65">
        <v>579405</v>
      </c>
      <c r="M684" s="66">
        <v>13</v>
      </c>
      <c r="N684" s="64">
        <v>20</v>
      </c>
      <c r="O684" s="47">
        <v>203</v>
      </c>
      <c r="P684" s="65">
        <v>619034.5</v>
      </c>
      <c r="Q684" s="66">
        <v>9</v>
      </c>
      <c r="R684" s="47">
        <v>16</v>
      </c>
      <c r="S684" s="47">
        <v>200</v>
      </c>
      <c r="T684" s="65">
        <v>609636</v>
      </c>
      <c r="U684" s="66">
        <v>12</v>
      </c>
      <c r="V684" s="47">
        <v>23</v>
      </c>
      <c r="W684" s="47">
        <v>235</v>
      </c>
      <c r="X684" s="48">
        <v>715862.5</v>
      </c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</row>
    <row r="685" spans="1:143" ht="12.75">
      <c r="A685" s="125" t="s">
        <v>636</v>
      </c>
      <c r="B685" s="126" t="s">
        <v>666</v>
      </c>
      <c r="C685" s="127" t="s">
        <v>667</v>
      </c>
      <c r="D685" s="135" t="s">
        <v>677</v>
      </c>
      <c r="E685" s="26">
        <v>20</v>
      </c>
      <c r="F685" s="27">
        <v>78</v>
      </c>
      <c r="G685" s="27">
        <v>828</v>
      </c>
      <c r="H685" s="28">
        <v>2523938</v>
      </c>
      <c r="I685" s="29">
        <v>14</v>
      </c>
      <c r="J685" s="27">
        <v>19</v>
      </c>
      <c r="K685" s="27">
        <v>190</v>
      </c>
      <c r="L685" s="28">
        <v>579405</v>
      </c>
      <c r="M685" s="29">
        <v>13</v>
      </c>
      <c r="N685" s="26">
        <v>20</v>
      </c>
      <c r="O685" s="27">
        <v>203</v>
      </c>
      <c r="P685" s="28">
        <v>619034.5</v>
      </c>
      <c r="Q685" s="29">
        <v>9</v>
      </c>
      <c r="R685" s="27">
        <v>16</v>
      </c>
      <c r="S685" s="27">
        <v>200</v>
      </c>
      <c r="T685" s="28">
        <v>609636</v>
      </c>
      <c r="U685" s="29">
        <v>12</v>
      </c>
      <c r="V685" s="27">
        <v>23</v>
      </c>
      <c r="W685" s="27">
        <v>235</v>
      </c>
      <c r="X685" s="30">
        <v>715862.5</v>
      </c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</row>
    <row r="686" spans="1:143" ht="13.5" thickBot="1">
      <c r="A686" s="215" t="s">
        <v>716</v>
      </c>
      <c r="B686" s="215"/>
      <c r="C686" s="215"/>
      <c r="D686" s="215"/>
      <c r="E686" s="49">
        <v>41</v>
      </c>
      <c r="F686" s="50">
        <f>F685+F683+F670+F666+F656</f>
        <v>349</v>
      </c>
      <c r="G686" s="50">
        <f>G685+G683+G670+G666+G656</f>
        <v>2998</v>
      </c>
      <c r="H686" s="50">
        <f>H685+H683+H670+H666+H656</f>
        <v>2794040.2500000005</v>
      </c>
      <c r="I686" s="52">
        <v>30</v>
      </c>
      <c r="J686" s="50">
        <f>J685+J683+J670+J666+J656</f>
        <v>113</v>
      </c>
      <c r="K686" s="50">
        <f>K685+K683+K670+K666+K656</f>
        <v>1083</v>
      </c>
      <c r="L686" s="50">
        <f>L685+L683+L670+L666+L656</f>
        <v>671300</v>
      </c>
      <c r="M686" s="52">
        <v>29</v>
      </c>
      <c r="N686" s="50">
        <f>N685+N683+N670+N666+N656</f>
        <v>74</v>
      </c>
      <c r="O686" s="50">
        <f>O685+O683+O670+O666+O656</f>
        <v>565</v>
      </c>
      <c r="P686" s="50">
        <f>P685+P683+P670+P666+P656</f>
        <v>647164.8500000001</v>
      </c>
      <c r="Q686" s="52">
        <v>22</v>
      </c>
      <c r="R686" s="50">
        <f>R685+R683+R670+R666+R656</f>
        <v>66</v>
      </c>
      <c r="S686" s="50">
        <f>S685+S683+S670+S666+S656</f>
        <v>621</v>
      </c>
      <c r="T686" s="50">
        <f>T685+T683+T670+T666+T656</f>
        <v>667223.8500000001</v>
      </c>
      <c r="U686" s="52">
        <v>27</v>
      </c>
      <c r="V686" s="50">
        <f>V685+V683+V670+V666+V656</f>
        <v>96</v>
      </c>
      <c r="W686" s="50">
        <f>W685+W683+W670+W666+W656</f>
        <v>729</v>
      </c>
      <c r="X686" s="50">
        <f>X685+X683+X670+X666+X656</f>
        <v>808351.55</v>
      </c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</row>
    <row r="687" spans="1:143" ht="12.75">
      <c r="A687" s="142" t="s">
        <v>681</v>
      </c>
      <c r="B687" s="173" t="s">
        <v>669</v>
      </c>
      <c r="C687" s="169" t="s">
        <v>670</v>
      </c>
      <c r="D687" s="169" t="s">
        <v>671</v>
      </c>
      <c r="E687" s="20">
        <v>11</v>
      </c>
      <c r="F687" s="21">
        <v>30</v>
      </c>
      <c r="G687" s="21">
        <v>275</v>
      </c>
      <c r="H687" s="22">
        <v>93318.4</v>
      </c>
      <c r="I687" s="23">
        <v>4</v>
      </c>
      <c r="J687" s="21">
        <v>5</v>
      </c>
      <c r="K687" s="21">
        <v>52</v>
      </c>
      <c r="L687" s="22">
        <v>17537</v>
      </c>
      <c r="M687" s="23">
        <v>6</v>
      </c>
      <c r="N687" s="20">
        <v>12</v>
      </c>
      <c r="O687" s="21">
        <v>112</v>
      </c>
      <c r="P687" s="22">
        <v>38117.8</v>
      </c>
      <c r="Q687" s="23">
        <v>1</v>
      </c>
      <c r="R687" s="21">
        <v>2</v>
      </c>
      <c r="S687" s="21">
        <v>20</v>
      </c>
      <c r="T687" s="22">
        <v>6796</v>
      </c>
      <c r="U687" s="23">
        <v>7</v>
      </c>
      <c r="V687" s="21">
        <v>11</v>
      </c>
      <c r="W687" s="21">
        <v>91</v>
      </c>
      <c r="X687" s="24">
        <v>30867.6</v>
      </c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</row>
    <row r="688" spans="1:143" ht="12.75">
      <c r="A688" s="78" t="s">
        <v>681</v>
      </c>
      <c r="B688" s="174" t="s">
        <v>669</v>
      </c>
      <c r="C688" s="169" t="s">
        <v>670</v>
      </c>
      <c r="D688" s="172" t="s">
        <v>672</v>
      </c>
      <c r="E688" s="54">
        <v>23</v>
      </c>
      <c r="F688" s="95">
        <v>66</v>
      </c>
      <c r="G688" s="95">
        <v>328</v>
      </c>
      <c r="H688" s="56">
        <v>178598.4</v>
      </c>
      <c r="I688" s="57">
        <v>7</v>
      </c>
      <c r="J688" s="55">
        <v>7</v>
      </c>
      <c r="K688" s="55">
        <v>30</v>
      </c>
      <c r="L688" s="56">
        <v>16337.3</v>
      </c>
      <c r="M688" s="57">
        <v>11</v>
      </c>
      <c r="N688" s="54">
        <v>14</v>
      </c>
      <c r="O688" s="55">
        <v>64</v>
      </c>
      <c r="P688" s="56">
        <v>34829.3</v>
      </c>
      <c r="Q688" s="57">
        <v>12</v>
      </c>
      <c r="R688" s="55">
        <v>22</v>
      </c>
      <c r="S688" s="55">
        <v>122</v>
      </c>
      <c r="T688" s="56">
        <v>66450.8</v>
      </c>
      <c r="U688" s="57">
        <v>10</v>
      </c>
      <c r="V688" s="55">
        <v>23</v>
      </c>
      <c r="W688" s="55">
        <v>112</v>
      </c>
      <c r="X688" s="58">
        <v>60981</v>
      </c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</row>
    <row r="689" spans="1:143" ht="12.75">
      <c r="A689" s="78" t="s">
        <v>681</v>
      </c>
      <c r="B689" s="174" t="s">
        <v>669</v>
      </c>
      <c r="C689" s="169" t="s">
        <v>670</v>
      </c>
      <c r="D689" s="172" t="s">
        <v>673</v>
      </c>
      <c r="E689" s="54">
        <v>7</v>
      </c>
      <c r="F689" s="95">
        <v>22</v>
      </c>
      <c r="G689" s="95">
        <v>126</v>
      </c>
      <c r="H689" s="56">
        <v>127706.6</v>
      </c>
      <c r="I689" s="57">
        <v>3</v>
      </c>
      <c r="J689" s="55">
        <v>3</v>
      </c>
      <c r="K689" s="55">
        <v>18</v>
      </c>
      <c r="L689" s="56">
        <v>18255</v>
      </c>
      <c r="M689" s="57">
        <v>4</v>
      </c>
      <c r="N689" s="54">
        <v>5</v>
      </c>
      <c r="O689" s="55">
        <v>26</v>
      </c>
      <c r="P689" s="56">
        <v>26350.2</v>
      </c>
      <c r="Q689" s="57">
        <v>4</v>
      </c>
      <c r="R689" s="55">
        <v>6</v>
      </c>
      <c r="S689" s="55">
        <v>40</v>
      </c>
      <c r="T689" s="56">
        <v>40533.6</v>
      </c>
      <c r="U689" s="57">
        <v>4</v>
      </c>
      <c r="V689" s="55">
        <v>8</v>
      </c>
      <c r="W689" s="55">
        <v>42</v>
      </c>
      <c r="X689" s="58">
        <v>42567.8</v>
      </c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</row>
    <row r="690" spans="1:143" ht="12.75">
      <c r="A690" s="139" t="s">
        <v>695</v>
      </c>
      <c r="B690" s="174" t="s">
        <v>669</v>
      </c>
      <c r="C690" s="169" t="s">
        <v>670</v>
      </c>
      <c r="D690" s="135" t="s">
        <v>677</v>
      </c>
      <c r="E690" s="26">
        <v>39</v>
      </c>
      <c r="F690" s="94">
        <v>118</v>
      </c>
      <c r="G690" s="94">
        <v>729</v>
      </c>
      <c r="H690" s="28">
        <v>399623.4</v>
      </c>
      <c r="I690" s="29">
        <v>13</v>
      </c>
      <c r="J690" s="27">
        <v>15</v>
      </c>
      <c r="K690" s="27">
        <v>100</v>
      </c>
      <c r="L690" s="28">
        <v>52129.3</v>
      </c>
      <c r="M690" s="29">
        <v>21</v>
      </c>
      <c r="N690" s="26">
        <v>31</v>
      </c>
      <c r="O690" s="27">
        <v>202</v>
      </c>
      <c r="P690" s="28">
        <v>99297.3</v>
      </c>
      <c r="Q690" s="29">
        <v>17</v>
      </c>
      <c r="R690" s="27">
        <v>30</v>
      </c>
      <c r="S690" s="27">
        <v>182</v>
      </c>
      <c r="T690" s="28">
        <v>113780.4</v>
      </c>
      <c r="U690" s="29">
        <v>21</v>
      </c>
      <c r="V690" s="27">
        <v>42</v>
      </c>
      <c r="W690" s="27">
        <v>245</v>
      </c>
      <c r="X690" s="30">
        <v>134416.4</v>
      </c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</row>
    <row r="691" spans="1:143" ht="13.5" thickBot="1">
      <c r="A691" s="212" t="s">
        <v>717</v>
      </c>
      <c r="B691" s="212"/>
      <c r="C691" s="212"/>
      <c r="D691" s="212"/>
      <c r="E691" s="49">
        <v>39</v>
      </c>
      <c r="F691" s="50">
        <v>118</v>
      </c>
      <c r="G691" s="50">
        <v>729</v>
      </c>
      <c r="H691" s="51">
        <v>399623.4</v>
      </c>
      <c r="I691" s="52">
        <v>13</v>
      </c>
      <c r="J691" s="50">
        <v>15</v>
      </c>
      <c r="K691" s="50">
        <v>100</v>
      </c>
      <c r="L691" s="51">
        <v>52129.3</v>
      </c>
      <c r="M691" s="52">
        <v>21</v>
      </c>
      <c r="N691" s="49">
        <v>31</v>
      </c>
      <c r="O691" s="50">
        <v>202</v>
      </c>
      <c r="P691" s="51">
        <v>99297.3</v>
      </c>
      <c r="Q691" s="52">
        <v>17</v>
      </c>
      <c r="R691" s="50">
        <v>30</v>
      </c>
      <c r="S691" s="50">
        <v>182</v>
      </c>
      <c r="T691" s="51">
        <v>113780.4</v>
      </c>
      <c r="U691" s="52">
        <v>21</v>
      </c>
      <c r="V691" s="50">
        <v>42</v>
      </c>
      <c r="W691" s="50">
        <v>245</v>
      </c>
      <c r="X691" s="53">
        <v>134416.4</v>
      </c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</row>
    <row r="692" spans="1:143" ht="22.5">
      <c r="A692" s="140" t="s">
        <v>725</v>
      </c>
      <c r="B692" s="183" t="s">
        <v>213</v>
      </c>
      <c r="C692" s="127" t="s">
        <v>214</v>
      </c>
      <c r="D692" s="171" t="s">
        <v>218</v>
      </c>
      <c r="E692" s="87">
        <v>2</v>
      </c>
      <c r="F692" s="88">
        <v>10</v>
      </c>
      <c r="G692" s="88">
        <v>64</v>
      </c>
      <c r="H692" s="39">
        <v>239704</v>
      </c>
      <c r="I692" s="40">
        <v>2</v>
      </c>
      <c r="J692" s="38">
        <v>4</v>
      </c>
      <c r="K692" s="38">
        <v>30</v>
      </c>
      <c r="L692" s="39">
        <v>112375</v>
      </c>
      <c r="M692" s="40">
        <v>2</v>
      </c>
      <c r="N692" s="37">
        <v>4</v>
      </c>
      <c r="O692" s="38">
        <v>24</v>
      </c>
      <c r="P692" s="39">
        <v>89884</v>
      </c>
      <c r="Q692" s="40">
        <v>1</v>
      </c>
      <c r="R692" s="38">
        <v>2</v>
      </c>
      <c r="S692" s="38">
        <v>10</v>
      </c>
      <c r="T692" s="39">
        <v>37445</v>
      </c>
      <c r="U692" s="40"/>
      <c r="V692" s="41"/>
      <c r="W692" s="41"/>
      <c r="X692" s="42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</row>
    <row r="693" spans="1:143" ht="12.75">
      <c r="A693" s="136" t="s">
        <v>725</v>
      </c>
      <c r="B693" s="184" t="s">
        <v>213</v>
      </c>
      <c r="C693" s="127" t="s">
        <v>214</v>
      </c>
      <c r="D693" s="135" t="s">
        <v>677</v>
      </c>
      <c r="E693" s="26">
        <v>2</v>
      </c>
      <c r="F693" s="94">
        <v>10</v>
      </c>
      <c r="G693" s="94">
        <v>64</v>
      </c>
      <c r="H693" s="28">
        <v>239704</v>
      </c>
      <c r="I693" s="29">
        <v>2</v>
      </c>
      <c r="J693" s="27">
        <v>4</v>
      </c>
      <c r="K693" s="27">
        <v>30</v>
      </c>
      <c r="L693" s="28">
        <v>112375</v>
      </c>
      <c r="M693" s="29">
        <v>2</v>
      </c>
      <c r="N693" s="26">
        <v>4</v>
      </c>
      <c r="O693" s="27">
        <v>24</v>
      </c>
      <c r="P693" s="28">
        <v>89884</v>
      </c>
      <c r="Q693" s="29">
        <v>1</v>
      </c>
      <c r="R693" s="27">
        <v>2</v>
      </c>
      <c r="S693" s="27">
        <v>10</v>
      </c>
      <c r="T693" s="28">
        <v>37445</v>
      </c>
      <c r="U693" s="29"/>
      <c r="V693" s="27"/>
      <c r="W693" s="27"/>
      <c r="X693" s="30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</row>
    <row r="694" spans="1:143" ht="22.5">
      <c r="A694" s="136" t="s">
        <v>725</v>
      </c>
      <c r="B694" s="126" t="s">
        <v>61</v>
      </c>
      <c r="C694" s="127" t="s">
        <v>62</v>
      </c>
      <c r="D694" s="127" t="s">
        <v>64</v>
      </c>
      <c r="E694" s="43">
        <v>3</v>
      </c>
      <c r="F694" s="96">
        <v>6</v>
      </c>
      <c r="G694" s="96">
        <v>44</v>
      </c>
      <c r="H694" s="45">
        <v>1065.2</v>
      </c>
      <c r="I694" s="46">
        <v>1</v>
      </c>
      <c r="J694" s="44">
        <v>1</v>
      </c>
      <c r="K694" s="44">
        <v>10</v>
      </c>
      <c r="L694" s="45">
        <v>251</v>
      </c>
      <c r="M694" s="46"/>
      <c r="N694" s="43"/>
      <c r="O694" s="44"/>
      <c r="P694" s="45"/>
      <c r="Q694" s="46">
        <v>2</v>
      </c>
      <c r="R694" s="44">
        <v>3</v>
      </c>
      <c r="S694" s="44">
        <v>19</v>
      </c>
      <c r="T694" s="45">
        <v>449.2</v>
      </c>
      <c r="U694" s="46">
        <v>2</v>
      </c>
      <c r="V694" s="47">
        <v>2</v>
      </c>
      <c r="W694" s="47">
        <v>15</v>
      </c>
      <c r="X694" s="48">
        <v>365</v>
      </c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</row>
    <row r="695" spans="1:143" ht="12.75">
      <c r="A695" s="136" t="s">
        <v>725</v>
      </c>
      <c r="B695" s="126" t="s">
        <v>61</v>
      </c>
      <c r="C695" s="127" t="s">
        <v>62</v>
      </c>
      <c r="D695" s="127" t="s">
        <v>65</v>
      </c>
      <c r="E695" s="43">
        <v>1</v>
      </c>
      <c r="F695" s="96">
        <v>1</v>
      </c>
      <c r="G695" s="96">
        <v>10</v>
      </c>
      <c r="H695" s="45">
        <v>250</v>
      </c>
      <c r="I695" s="46">
        <v>1</v>
      </c>
      <c r="J695" s="44">
        <v>1</v>
      </c>
      <c r="K695" s="44">
        <v>10</v>
      </c>
      <c r="L695" s="45">
        <v>250</v>
      </c>
      <c r="M695" s="46"/>
      <c r="N695" s="43"/>
      <c r="O695" s="44"/>
      <c r="P695" s="45"/>
      <c r="Q695" s="46"/>
      <c r="R695" s="44"/>
      <c r="S695" s="44"/>
      <c r="T695" s="45"/>
      <c r="U695" s="46"/>
      <c r="V695" s="47"/>
      <c r="W695" s="47"/>
      <c r="X695" s="4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</row>
    <row r="696" spans="1:143" ht="12.75">
      <c r="A696" s="136" t="s">
        <v>725</v>
      </c>
      <c r="B696" s="126" t="s">
        <v>61</v>
      </c>
      <c r="C696" s="127" t="s">
        <v>62</v>
      </c>
      <c r="D696" s="135" t="s">
        <v>677</v>
      </c>
      <c r="E696" s="26">
        <v>4</v>
      </c>
      <c r="F696" s="94">
        <v>7</v>
      </c>
      <c r="G696" s="94">
        <v>54</v>
      </c>
      <c r="H696" s="28">
        <v>1315.2</v>
      </c>
      <c r="I696" s="29">
        <v>2</v>
      </c>
      <c r="J696" s="27">
        <v>2</v>
      </c>
      <c r="K696" s="27">
        <v>20</v>
      </c>
      <c r="L696" s="28">
        <v>501</v>
      </c>
      <c r="M696" s="29"/>
      <c r="N696" s="26"/>
      <c r="O696" s="27"/>
      <c r="P696" s="28"/>
      <c r="Q696" s="29">
        <v>2</v>
      </c>
      <c r="R696" s="27">
        <v>3</v>
      </c>
      <c r="S696" s="27">
        <v>19</v>
      </c>
      <c r="T696" s="28">
        <v>449.2</v>
      </c>
      <c r="U696" s="29">
        <v>2</v>
      </c>
      <c r="V696" s="27">
        <v>2</v>
      </c>
      <c r="W696" s="27">
        <v>15</v>
      </c>
      <c r="X696" s="30">
        <v>365</v>
      </c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</row>
    <row r="697" spans="1:143" ht="22.5">
      <c r="A697" s="136" t="s">
        <v>725</v>
      </c>
      <c r="B697" s="126" t="s">
        <v>221</v>
      </c>
      <c r="C697" s="127" t="s">
        <v>720</v>
      </c>
      <c r="D697" s="127" t="s">
        <v>222</v>
      </c>
      <c r="E697" s="64">
        <v>54</v>
      </c>
      <c r="F697" s="93">
        <v>123</v>
      </c>
      <c r="G697" s="93">
        <v>127</v>
      </c>
      <c r="H697" s="65">
        <v>5601.45</v>
      </c>
      <c r="I697" s="66">
        <v>16</v>
      </c>
      <c r="J697" s="47">
        <v>21</v>
      </c>
      <c r="K697" s="47">
        <v>21</v>
      </c>
      <c r="L697" s="65">
        <v>919.8</v>
      </c>
      <c r="M697" s="66">
        <v>17</v>
      </c>
      <c r="N697" s="64">
        <v>23</v>
      </c>
      <c r="O697" s="47">
        <v>23</v>
      </c>
      <c r="P697" s="65">
        <v>1052.55</v>
      </c>
      <c r="Q697" s="66">
        <v>17</v>
      </c>
      <c r="R697" s="47">
        <v>21</v>
      </c>
      <c r="S697" s="47">
        <v>21</v>
      </c>
      <c r="T697" s="65">
        <v>893.4</v>
      </c>
      <c r="U697" s="66">
        <v>33</v>
      </c>
      <c r="V697" s="47">
        <v>58</v>
      </c>
      <c r="W697" s="47">
        <v>62</v>
      </c>
      <c r="X697" s="48">
        <v>2735.7</v>
      </c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</row>
    <row r="698" spans="1:143" ht="22.5">
      <c r="A698" s="136" t="s">
        <v>725</v>
      </c>
      <c r="B698" s="126" t="s">
        <v>221</v>
      </c>
      <c r="C698" s="127" t="s">
        <v>720</v>
      </c>
      <c r="D698" s="127" t="s">
        <v>224</v>
      </c>
      <c r="E698" s="64">
        <v>27</v>
      </c>
      <c r="F698" s="93">
        <v>51</v>
      </c>
      <c r="G698" s="93">
        <v>63</v>
      </c>
      <c r="H698" s="65">
        <v>2352.3</v>
      </c>
      <c r="I698" s="66">
        <v>7</v>
      </c>
      <c r="J698" s="47">
        <v>9</v>
      </c>
      <c r="K698" s="47">
        <v>10</v>
      </c>
      <c r="L698" s="65">
        <v>382.1</v>
      </c>
      <c r="M698" s="66">
        <v>8</v>
      </c>
      <c r="N698" s="64">
        <v>9</v>
      </c>
      <c r="O698" s="47">
        <v>9</v>
      </c>
      <c r="P698" s="65">
        <v>339.35</v>
      </c>
      <c r="Q698" s="66">
        <v>7</v>
      </c>
      <c r="R698" s="47">
        <v>11</v>
      </c>
      <c r="S698" s="47">
        <v>12</v>
      </c>
      <c r="T698" s="65">
        <v>446.6</v>
      </c>
      <c r="U698" s="66">
        <v>13</v>
      </c>
      <c r="V698" s="47">
        <v>22</v>
      </c>
      <c r="W698" s="47">
        <v>31</v>
      </c>
      <c r="X698" s="48">
        <v>1184.25</v>
      </c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</row>
    <row r="699" spans="1:143" ht="22.5">
      <c r="A699" s="136" t="s">
        <v>725</v>
      </c>
      <c r="B699" s="126" t="s">
        <v>221</v>
      </c>
      <c r="C699" s="127" t="s">
        <v>720</v>
      </c>
      <c r="D699" s="127" t="s">
        <v>225</v>
      </c>
      <c r="E699" s="64">
        <v>3</v>
      </c>
      <c r="F699" s="93">
        <v>4</v>
      </c>
      <c r="G699" s="93">
        <v>4</v>
      </c>
      <c r="H699" s="65">
        <v>167.1</v>
      </c>
      <c r="I699" s="66"/>
      <c r="J699" s="47"/>
      <c r="K699" s="47"/>
      <c r="L699" s="65"/>
      <c r="M699" s="66"/>
      <c r="N699" s="64"/>
      <c r="O699" s="47"/>
      <c r="P699" s="65"/>
      <c r="Q699" s="66">
        <v>1</v>
      </c>
      <c r="R699" s="47">
        <v>1</v>
      </c>
      <c r="S699" s="47">
        <v>1</v>
      </c>
      <c r="T699" s="65">
        <v>38.1</v>
      </c>
      <c r="U699" s="66">
        <v>2</v>
      </c>
      <c r="V699" s="47">
        <v>3</v>
      </c>
      <c r="W699" s="47">
        <v>3</v>
      </c>
      <c r="X699" s="48">
        <v>129</v>
      </c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</row>
    <row r="700" spans="1:143" ht="22.5">
      <c r="A700" s="136" t="s">
        <v>725</v>
      </c>
      <c r="B700" s="126" t="s">
        <v>221</v>
      </c>
      <c r="C700" s="127" t="s">
        <v>720</v>
      </c>
      <c r="D700" s="127" t="s">
        <v>228</v>
      </c>
      <c r="E700" s="64">
        <v>1</v>
      </c>
      <c r="F700" s="93">
        <v>1</v>
      </c>
      <c r="G700" s="93">
        <v>1</v>
      </c>
      <c r="H700" s="65">
        <v>35.6</v>
      </c>
      <c r="I700" s="66"/>
      <c r="J700" s="47"/>
      <c r="K700" s="47"/>
      <c r="L700" s="65"/>
      <c r="M700" s="66"/>
      <c r="N700" s="64"/>
      <c r="O700" s="47"/>
      <c r="P700" s="65"/>
      <c r="Q700" s="66"/>
      <c r="R700" s="47"/>
      <c r="S700" s="47"/>
      <c r="T700" s="65"/>
      <c r="U700" s="66">
        <v>1</v>
      </c>
      <c r="V700" s="47">
        <v>1</v>
      </c>
      <c r="W700" s="47">
        <v>1</v>
      </c>
      <c r="X700" s="48">
        <v>35.6</v>
      </c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</row>
    <row r="701" spans="1:143" ht="12.75">
      <c r="A701" s="136" t="s">
        <v>725</v>
      </c>
      <c r="B701" s="126" t="s">
        <v>221</v>
      </c>
      <c r="C701" s="127" t="s">
        <v>720</v>
      </c>
      <c r="D701" s="135" t="s">
        <v>677</v>
      </c>
      <c r="E701" s="26">
        <v>84</v>
      </c>
      <c r="F701" s="94">
        <f>SUM(F697:F700)</f>
        <v>179</v>
      </c>
      <c r="G701" s="94">
        <f>SUM(G697:G700)</f>
        <v>195</v>
      </c>
      <c r="H701" s="94">
        <f>SUM(H697:H700)</f>
        <v>8156.450000000001</v>
      </c>
      <c r="I701" s="29">
        <v>23</v>
      </c>
      <c r="J701" s="94">
        <f>SUM(J697:J700)</f>
        <v>30</v>
      </c>
      <c r="K701" s="94">
        <f>SUM(K697:K700)</f>
        <v>31</v>
      </c>
      <c r="L701" s="94">
        <f>SUM(L697:L700)</f>
        <v>1301.9</v>
      </c>
      <c r="M701" s="29">
        <v>25</v>
      </c>
      <c r="N701" s="94">
        <f>SUM(N697:N700)</f>
        <v>32</v>
      </c>
      <c r="O701" s="94">
        <f>SUM(O697:O700)</f>
        <v>32</v>
      </c>
      <c r="P701" s="94">
        <f>SUM(P697:P700)</f>
        <v>1391.9</v>
      </c>
      <c r="Q701" s="29">
        <v>25</v>
      </c>
      <c r="R701" s="94">
        <f>SUM(R697:R700)</f>
        <v>33</v>
      </c>
      <c r="S701" s="94">
        <f>SUM(S697:S700)</f>
        <v>34</v>
      </c>
      <c r="T701" s="94">
        <f>SUM(T697:T700)</f>
        <v>1378.1</v>
      </c>
      <c r="U701" s="29">
        <v>48</v>
      </c>
      <c r="V701" s="94">
        <f>SUM(V697:V700)</f>
        <v>84</v>
      </c>
      <c r="W701" s="94">
        <f>SUM(W697:W700)</f>
        <v>97</v>
      </c>
      <c r="X701" s="94">
        <f>SUM(X697:X700)</f>
        <v>4084.5499999999997</v>
      </c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</row>
    <row r="702" spans="1:143" ht="13.5" thickBot="1">
      <c r="A702" s="212" t="s">
        <v>718</v>
      </c>
      <c r="B702" s="212"/>
      <c r="C702" s="212"/>
      <c r="D702" s="212"/>
      <c r="E702" s="49">
        <v>88</v>
      </c>
      <c r="F702" s="50">
        <f>F701+F696+F693</f>
        <v>196</v>
      </c>
      <c r="G702" s="50">
        <f>G701+G696+G693</f>
        <v>313</v>
      </c>
      <c r="H702" s="50">
        <f>H701+H696+H693</f>
        <v>249175.65</v>
      </c>
      <c r="I702" s="52">
        <v>26</v>
      </c>
      <c r="J702" s="50">
        <f>J701+J696+J693</f>
        <v>36</v>
      </c>
      <c r="K702" s="50">
        <f>K701+K696+K693</f>
        <v>81</v>
      </c>
      <c r="L702" s="50">
        <f>L701+L696+L693</f>
        <v>114177.9</v>
      </c>
      <c r="M702" s="52">
        <v>26</v>
      </c>
      <c r="N702" s="50">
        <f>N701+N696+N693</f>
        <v>36</v>
      </c>
      <c r="O702" s="50">
        <f>O701+O696+O693</f>
        <v>56</v>
      </c>
      <c r="P702" s="50">
        <f>P701+P696+P693</f>
        <v>91275.9</v>
      </c>
      <c r="Q702" s="52">
        <v>28</v>
      </c>
      <c r="R702" s="50">
        <f>R701+R696+R693</f>
        <v>38</v>
      </c>
      <c r="S702" s="50">
        <f>S701+S696+S693</f>
        <v>63</v>
      </c>
      <c r="T702" s="50">
        <f>T701+T696+T693</f>
        <v>39272.3</v>
      </c>
      <c r="U702" s="52">
        <v>50</v>
      </c>
      <c r="V702" s="50">
        <f>V701+V696+V693</f>
        <v>86</v>
      </c>
      <c r="W702" s="50">
        <f>W701+W696+W693</f>
        <v>112</v>
      </c>
      <c r="X702" s="50">
        <f>X701+X696+X693</f>
        <v>4449.549999999999</v>
      </c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</row>
    <row r="703" spans="1:143" ht="22.5">
      <c r="A703" s="72" t="s">
        <v>724</v>
      </c>
      <c r="B703" s="175" t="s">
        <v>49</v>
      </c>
      <c r="C703" s="169" t="s">
        <v>749</v>
      </c>
      <c r="D703" s="189" t="s">
        <v>50</v>
      </c>
      <c r="E703" s="73">
        <v>75</v>
      </c>
      <c r="F703" s="74">
        <v>262</v>
      </c>
      <c r="G703" s="74">
        <v>844</v>
      </c>
      <c r="H703" s="75">
        <v>96029.25</v>
      </c>
      <c r="I703" s="76">
        <v>40</v>
      </c>
      <c r="J703" s="74">
        <v>71</v>
      </c>
      <c r="K703" s="74">
        <v>223</v>
      </c>
      <c r="L703" s="75">
        <v>25555.6</v>
      </c>
      <c r="M703" s="76">
        <v>35</v>
      </c>
      <c r="N703" s="73">
        <v>68</v>
      </c>
      <c r="O703" s="74">
        <v>205</v>
      </c>
      <c r="P703" s="75">
        <v>23070.75</v>
      </c>
      <c r="Q703" s="76">
        <v>32</v>
      </c>
      <c r="R703" s="74">
        <v>59</v>
      </c>
      <c r="S703" s="74">
        <v>209</v>
      </c>
      <c r="T703" s="75">
        <v>23927.5</v>
      </c>
      <c r="U703" s="76">
        <v>37</v>
      </c>
      <c r="V703" s="74">
        <v>64</v>
      </c>
      <c r="W703" s="74">
        <v>207</v>
      </c>
      <c r="X703" s="77">
        <v>23475.4</v>
      </c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</row>
    <row r="704" spans="1:143" ht="22.5">
      <c r="A704" s="78" t="s">
        <v>724</v>
      </c>
      <c r="B704" s="174" t="s">
        <v>49</v>
      </c>
      <c r="C704" s="169" t="s">
        <v>749</v>
      </c>
      <c r="D704" s="172" t="s">
        <v>51</v>
      </c>
      <c r="E704" s="54">
        <v>4</v>
      </c>
      <c r="F704" s="55">
        <v>6</v>
      </c>
      <c r="G704" s="55">
        <v>12</v>
      </c>
      <c r="H704" s="56">
        <v>4977.6</v>
      </c>
      <c r="I704" s="57">
        <v>1</v>
      </c>
      <c r="J704" s="55">
        <v>2</v>
      </c>
      <c r="K704" s="55">
        <v>3</v>
      </c>
      <c r="L704" s="56">
        <v>1233.9</v>
      </c>
      <c r="M704" s="57">
        <v>1</v>
      </c>
      <c r="N704" s="54">
        <v>1</v>
      </c>
      <c r="O704" s="55">
        <v>4</v>
      </c>
      <c r="P704" s="56">
        <v>1680.4</v>
      </c>
      <c r="Q704" s="57"/>
      <c r="R704" s="55"/>
      <c r="S704" s="55"/>
      <c r="T704" s="56"/>
      <c r="U704" s="57">
        <v>3</v>
      </c>
      <c r="V704" s="55">
        <v>3</v>
      </c>
      <c r="W704" s="55">
        <v>5</v>
      </c>
      <c r="X704" s="58">
        <v>2063.3</v>
      </c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</row>
    <row r="705" spans="1:143" ht="22.5">
      <c r="A705" s="78" t="s">
        <v>724</v>
      </c>
      <c r="B705" s="174" t="s">
        <v>49</v>
      </c>
      <c r="C705" s="169" t="s">
        <v>749</v>
      </c>
      <c r="D705" s="135" t="s">
        <v>677</v>
      </c>
      <c r="E705" s="26">
        <v>77</v>
      </c>
      <c r="F705" s="27">
        <v>268</v>
      </c>
      <c r="G705" s="27">
        <v>856</v>
      </c>
      <c r="H705" s="28">
        <v>101006.85</v>
      </c>
      <c r="I705" s="29">
        <v>41</v>
      </c>
      <c r="J705" s="27">
        <v>73</v>
      </c>
      <c r="K705" s="27">
        <v>226</v>
      </c>
      <c r="L705" s="28">
        <v>26789.5</v>
      </c>
      <c r="M705" s="29">
        <v>36</v>
      </c>
      <c r="N705" s="26">
        <v>69</v>
      </c>
      <c r="O705" s="27">
        <v>209</v>
      </c>
      <c r="P705" s="28">
        <v>24751.15</v>
      </c>
      <c r="Q705" s="29">
        <v>32</v>
      </c>
      <c r="R705" s="27">
        <v>59</v>
      </c>
      <c r="S705" s="27">
        <v>209</v>
      </c>
      <c r="T705" s="28">
        <v>23927.5</v>
      </c>
      <c r="U705" s="29">
        <v>40</v>
      </c>
      <c r="V705" s="27">
        <v>67</v>
      </c>
      <c r="W705" s="27">
        <v>212</v>
      </c>
      <c r="X705" s="30">
        <v>25538.7</v>
      </c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67"/>
      <c r="DS705" s="67"/>
      <c r="DT705" s="67"/>
      <c r="DU705" s="67"/>
      <c r="DV705" s="67"/>
      <c r="DW705" s="67"/>
      <c r="DX705" s="67"/>
      <c r="DY705" s="67"/>
      <c r="DZ705" s="67"/>
      <c r="EA705" s="67"/>
      <c r="EB705" s="67"/>
      <c r="EC705" s="67"/>
      <c r="ED705" s="67"/>
      <c r="EE705" s="67"/>
      <c r="EF705" s="67"/>
      <c r="EG705" s="67"/>
      <c r="EH705" s="67"/>
      <c r="EI705" s="67"/>
      <c r="EJ705" s="67"/>
      <c r="EK705" s="67"/>
      <c r="EL705" s="67"/>
      <c r="EM705" s="67"/>
    </row>
    <row r="706" spans="1:143" ht="22.5">
      <c r="A706" s="78" t="s">
        <v>724</v>
      </c>
      <c r="B706" s="174" t="s">
        <v>213</v>
      </c>
      <c r="C706" s="169" t="s">
        <v>214</v>
      </c>
      <c r="D706" s="172" t="s">
        <v>674</v>
      </c>
      <c r="E706" s="54">
        <v>1</v>
      </c>
      <c r="F706" s="55">
        <v>2</v>
      </c>
      <c r="G706" s="55">
        <v>12</v>
      </c>
      <c r="H706" s="56">
        <v>45621.2</v>
      </c>
      <c r="I706" s="57"/>
      <c r="J706" s="55"/>
      <c r="K706" s="55"/>
      <c r="L706" s="56"/>
      <c r="M706" s="57">
        <v>1</v>
      </c>
      <c r="N706" s="54">
        <v>1</v>
      </c>
      <c r="O706" s="55">
        <v>6</v>
      </c>
      <c r="P706" s="56">
        <v>22810.6</v>
      </c>
      <c r="Q706" s="57">
        <v>1</v>
      </c>
      <c r="R706" s="55">
        <v>1</v>
      </c>
      <c r="S706" s="55">
        <v>6</v>
      </c>
      <c r="T706" s="56">
        <v>22810.6</v>
      </c>
      <c r="U706" s="57"/>
      <c r="V706" s="55"/>
      <c r="W706" s="55"/>
      <c r="X706" s="5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67"/>
      <c r="DS706" s="67"/>
      <c r="DT706" s="67"/>
      <c r="DU706" s="67"/>
      <c r="DV706" s="67"/>
      <c r="DW706" s="67"/>
      <c r="DX706" s="67"/>
      <c r="DY706" s="67"/>
      <c r="DZ706" s="67"/>
      <c r="EA706" s="67"/>
      <c r="EB706" s="67"/>
      <c r="EC706" s="67"/>
      <c r="ED706" s="67"/>
      <c r="EE706" s="67"/>
      <c r="EF706" s="67"/>
      <c r="EG706" s="67"/>
      <c r="EH706" s="67"/>
      <c r="EI706" s="67"/>
      <c r="EJ706" s="67"/>
      <c r="EK706" s="67"/>
      <c r="EL706" s="67"/>
      <c r="EM706" s="67"/>
    </row>
    <row r="707" spans="1:143" ht="22.5">
      <c r="A707" s="78" t="s">
        <v>724</v>
      </c>
      <c r="B707" s="174" t="s">
        <v>213</v>
      </c>
      <c r="C707" s="169" t="s">
        <v>214</v>
      </c>
      <c r="D707" s="172" t="s">
        <v>215</v>
      </c>
      <c r="E707" s="54">
        <v>7</v>
      </c>
      <c r="F707" s="55">
        <v>27</v>
      </c>
      <c r="G707" s="55">
        <v>348</v>
      </c>
      <c r="H707" s="56">
        <v>440080.8</v>
      </c>
      <c r="I707" s="57">
        <v>4</v>
      </c>
      <c r="J707" s="55">
        <v>8</v>
      </c>
      <c r="K707" s="55">
        <v>107</v>
      </c>
      <c r="L707" s="56">
        <v>135409</v>
      </c>
      <c r="M707" s="57">
        <v>6</v>
      </c>
      <c r="N707" s="54">
        <v>6</v>
      </c>
      <c r="O707" s="55">
        <v>79</v>
      </c>
      <c r="P707" s="56">
        <v>99973</v>
      </c>
      <c r="Q707" s="57">
        <v>7</v>
      </c>
      <c r="R707" s="55">
        <v>11</v>
      </c>
      <c r="S707" s="55">
        <v>144</v>
      </c>
      <c r="T707" s="56">
        <v>182001.2</v>
      </c>
      <c r="U707" s="57">
        <v>1</v>
      </c>
      <c r="V707" s="55">
        <v>2</v>
      </c>
      <c r="W707" s="55">
        <v>18</v>
      </c>
      <c r="X707" s="58">
        <v>22697.6</v>
      </c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67"/>
      <c r="DS707" s="67"/>
      <c r="DT707" s="67"/>
      <c r="DU707" s="67"/>
      <c r="DV707" s="67"/>
      <c r="DW707" s="67"/>
      <c r="DX707" s="67"/>
      <c r="DY707" s="67"/>
      <c r="DZ707" s="67"/>
      <c r="EA707" s="67"/>
      <c r="EB707" s="67"/>
      <c r="EC707" s="67"/>
      <c r="ED707" s="67"/>
      <c r="EE707" s="67"/>
      <c r="EF707" s="67"/>
      <c r="EG707" s="67"/>
      <c r="EH707" s="67"/>
      <c r="EI707" s="67"/>
      <c r="EJ707" s="67"/>
      <c r="EK707" s="67"/>
      <c r="EL707" s="67"/>
      <c r="EM707" s="67"/>
    </row>
    <row r="708" spans="1:143" ht="22.5">
      <c r="A708" s="78" t="s">
        <v>724</v>
      </c>
      <c r="B708" s="174" t="s">
        <v>213</v>
      </c>
      <c r="C708" s="169" t="s">
        <v>214</v>
      </c>
      <c r="D708" s="172" t="s">
        <v>216</v>
      </c>
      <c r="E708" s="54">
        <v>8</v>
      </c>
      <c r="F708" s="55">
        <v>13</v>
      </c>
      <c r="G708" s="55">
        <v>201</v>
      </c>
      <c r="H708" s="56">
        <v>253667.6</v>
      </c>
      <c r="I708" s="57">
        <v>2</v>
      </c>
      <c r="J708" s="55">
        <v>2</v>
      </c>
      <c r="K708" s="55">
        <v>14</v>
      </c>
      <c r="L708" s="56">
        <v>17698</v>
      </c>
      <c r="M708" s="57">
        <v>1</v>
      </c>
      <c r="N708" s="54">
        <v>1</v>
      </c>
      <c r="O708" s="55">
        <v>4</v>
      </c>
      <c r="P708" s="56">
        <v>5048.2</v>
      </c>
      <c r="Q708" s="57">
        <v>2</v>
      </c>
      <c r="R708" s="55">
        <v>2</v>
      </c>
      <c r="S708" s="55">
        <v>43</v>
      </c>
      <c r="T708" s="56">
        <v>54261</v>
      </c>
      <c r="U708" s="57">
        <v>6</v>
      </c>
      <c r="V708" s="55">
        <v>8</v>
      </c>
      <c r="W708" s="55">
        <v>140</v>
      </c>
      <c r="X708" s="58">
        <v>176660.4</v>
      </c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67"/>
      <c r="DS708" s="67"/>
      <c r="DT708" s="67"/>
      <c r="DU708" s="67"/>
      <c r="DV708" s="67"/>
      <c r="DW708" s="67"/>
      <c r="DX708" s="67"/>
      <c r="DY708" s="67"/>
      <c r="DZ708" s="67"/>
      <c r="EA708" s="67"/>
      <c r="EB708" s="67"/>
      <c r="EC708" s="67"/>
      <c r="ED708" s="67"/>
      <c r="EE708" s="67"/>
      <c r="EF708" s="67"/>
      <c r="EG708" s="67"/>
      <c r="EH708" s="67"/>
      <c r="EI708" s="67"/>
      <c r="EJ708" s="67"/>
      <c r="EK708" s="67"/>
      <c r="EL708" s="67"/>
      <c r="EM708" s="67"/>
    </row>
    <row r="709" spans="1:143" ht="22.5">
      <c r="A709" s="78" t="s">
        <v>724</v>
      </c>
      <c r="B709" s="174" t="s">
        <v>213</v>
      </c>
      <c r="C709" s="169" t="s">
        <v>214</v>
      </c>
      <c r="D709" s="172" t="s">
        <v>217</v>
      </c>
      <c r="E709" s="54">
        <v>9</v>
      </c>
      <c r="F709" s="55">
        <v>32</v>
      </c>
      <c r="G709" s="55">
        <v>248</v>
      </c>
      <c r="H709" s="56">
        <v>421768.2</v>
      </c>
      <c r="I709" s="57">
        <v>4</v>
      </c>
      <c r="J709" s="55">
        <v>7</v>
      </c>
      <c r="K709" s="55">
        <v>62</v>
      </c>
      <c r="L709" s="56">
        <v>106090.8</v>
      </c>
      <c r="M709" s="57">
        <v>5</v>
      </c>
      <c r="N709" s="54">
        <v>8</v>
      </c>
      <c r="O709" s="55">
        <v>52</v>
      </c>
      <c r="P709" s="56">
        <v>88932.8</v>
      </c>
      <c r="Q709" s="57">
        <v>5</v>
      </c>
      <c r="R709" s="55">
        <v>10</v>
      </c>
      <c r="S709" s="55">
        <v>82</v>
      </c>
      <c r="T709" s="56">
        <v>139021.2</v>
      </c>
      <c r="U709" s="57">
        <v>5</v>
      </c>
      <c r="V709" s="55">
        <v>7</v>
      </c>
      <c r="W709" s="55">
        <v>52</v>
      </c>
      <c r="X709" s="58">
        <v>87723.4</v>
      </c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67"/>
      <c r="DS709" s="67"/>
      <c r="DT709" s="67"/>
      <c r="DU709" s="67"/>
      <c r="DV709" s="67"/>
      <c r="DW709" s="67"/>
      <c r="DX709" s="67"/>
      <c r="DY709" s="67"/>
      <c r="DZ709" s="67"/>
      <c r="EA709" s="67"/>
      <c r="EB709" s="67"/>
      <c r="EC709" s="67"/>
      <c r="ED709" s="67"/>
      <c r="EE709" s="67"/>
      <c r="EF709" s="67"/>
      <c r="EG709" s="67"/>
      <c r="EH709" s="67"/>
      <c r="EI709" s="67"/>
      <c r="EJ709" s="67"/>
      <c r="EK709" s="67"/>
      <c r="EL709" s="67"/>
      <c r="EM709" s="67"/>
    </row>
    <row r="710" spans="1:143" ht="22.5">
      <c r="A710" s="78" t="s">
        <v>724</v>
      </c>
      <c r="B710" s="174" t="s">
        <v>213</v>
      </c>
      <c r="C710" s="169" t="s">
        <v>214</v>
      </c>
      <c r="D710" s="172" t="s">
        <v>218</v>
      </c>
      <c r="E710" s="54">
        <v>17</v>
      </c>
      <c r="F710" s="55">
        <v>59</v>
      </c>
      <c r="G710" s="55">
        <v>349</v>
      </c>
      <c r="H710" s="56">
        <v>1307029</v>
      </c>
      <c r="I710" s="57">
        <v>10</v>
      </c>
      <c r="J710" s="55">
        <v>16</v>
      </c>
      <c r="K710" s="55">
        <v>100</v>
      </c>
      <c r="L710" s="56">
        <v>374529</v>
      </c>
      <c r="M710" s="57">
        <v>7</v>
      </c>
      <c r="N710" s="54">
        <v>15</v>
      </c>
      <c r="O710" s="55">
        <v>69</v>
      </c>
      <c r="P710" s="56">
        <v>258337</v>
      </c>
      <c r="Q710" s="57">
        <v>11</v>
      </c>
      <c r="R710" s="55">
        <v>19</v>
      </c>
      <c r="S710" s="55">
        <v>120</v>
      </c>
      <c r="T710" s="56">
        <v>449435</v>
      </c>
      <c r="U710" s="57">
        <v>5</v>
      </c>
      <c r="V710" s="55">
        <v>9</v>
      </c>
      <c r="W710" s="55">
        <v>60</v>
      </c>
      <c r="X710" s="58">
        <v>224728</v>
      </c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67"/>
      <c r="DS710" s="67"/>
      <c r="DT710" s="67"/>
      <c r="DU710" s="67"/>
      <c r="DV710" s="67"/>
      <c r="DW710" s="67"/>
      <c r="DX710" s="67"/>
      <c r="DY710" s="67"/>
      <c r="DZ710" s="67"/>
      <c r="EA710" s="67"/>
      <c r="EB710" s="67"/>
      <c r="EC710" s="67"/>
      <c r="ED710" s="67"/>
      <c r="EE710" s="67"/>
      <c r="EF710" s="67"/>
      <c r="EG710" s="67"/>
      <c r="EH710" s="67"/>
      <c r="EI710" s="67"/>
      <c r="EJ710" s="67"/>
      <c r="EK710" s="67"/>
      <c r="EL710" s="67"/>
      <c r="EM710" s="67"/>
    </row>
    <row r="711" spans="1:143" ht="22.5">
      <c r="A711" s="78" t="s">
        <v>724</v>
      </c>
      <c r="B711" s="174" t="s">
        <v>213</v>
      </c>
      <c r="C711" s="169" t="s">
        <v>214</v>
      </c>
      <c r="D711" s="172" t="s">
        <v>219</v>
      </c>
      <c r="E711" s="54">
        <v>7</v>
      </c>
      <c r="F711" s="55">
        <v>24</v>
      </c>
      <c r="G711" s="55">
        <v>198</v>
      </c>
      <c r="H711" s="56">
        <v>742578.2</v>
      </c>
      <c r="I711" s="57">
        <v>1</v>
      </c>
      <c r="J711" s="55">
        <v>2</v>
      </c>
      <c r="K711" s="55">
        <v>10</v>
      </c>
      <c r="L711" s="56">
        <v>37445</v>
      </c>
      <c r="M711" s="57">
        <v>6</v>
      </c>
      <c r="N711" s="54">
        <v>9</v>
      </c>
      <c r="O711" s="55">
        <v>79</v>
      </c>
      <c r="P711" s="56">
        <v>295951.5</v>
      </c>
      <c r="Q711" s="57">
        <v>5</v>
      </c>
      <c r="R711" s="55">
        <v>6</v>
      </c>
      <c r="S711" s="55">
        <v>50</v>
      </c>
      <c r="T711" s="56">
        <v>187839.5</v>
      </c>
      <c r="U711" s="57">
        <v>5</v>
      </c>
      <c r="V711" s="55">
        <v>7</v>
      </c>
      <c r="W711" s="55">
        <v>59</v>
      </c>
      <c r="X711" s="58">
        <v>221342.2</v>
      </c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67"/>
      <c r="DS711" s="67"/>
      <c r="DT711" s="67"/>
      <c r="DU711" s="67"/>
      <c r="DV711" s="67"/>
      <c r="DW711" s="67"/>
      <c r="DX711" s="67"/>
      <c r="DY711" s="67"/>
      <c r="DZ711" s="67"/>
      <c r="EA711" s="67"/>
      <c r="EB711" s="67"/>
      <c r="EC711" s="67"/>
      <c r="ED711" s="67"/>
      <c r="EE711" s="67"/>
      <c r="EF711" s="67"/>
      <c r="EG711" s="67"/>
      <c r="EH711" s="67"/>
      <c r="EI711" s="67"/>
      <c r="EJ711" s="67"/>
      <c r="EK711" s="67"/>
      <c r="EL711" s="67"/>
      <c r="EM711" s="67"/>
    </row>
    <row r="712" spans="1:143" ht="22.5">
      <c r="A712" s="78" t="s">
        <v>724</v>
      </c>
      <c r="B712" s="174" t="s">
        <v>213</v>
      </c>
      <c r="C712" s="169" t="s">
        <v>214</v>
      </c>
      <c r="D712" s="172" t="s">
        <v>675</v>
      </c>
      <c r="E712" s="54">
        <v>1</v>
      </c>
      <c r="F712" s="55">
        <v>2</v>
      </c>
      <c r="G712" s="55">
        <v>30</v>
      </c>
      <c r="H712" s="56">
        <v>56952</v>
      </c>
      <c r="I712" s="57">
        <v>1</v>
      </c>
      <c r="J712" s="55">
        <v>1</v>
      </c>
      <c r="K712" s="55">
        <v>10</v>
      </c>
      <c r="L712" s="56">
        <v>18984</v>
      </c>
      <c r="M712" s="57"/>
      <c r="N712" s="54"/>
      <c r="O712" s="55"/>
      <c r="P712" s="56"/>
      <c r="Q712" s="57">
        <v>1</v>
      </c>
      <c r="R712" s="55">
        <v>1</v>
      </c>
      <c r="S712" s="55">
        <v>20</v>
      </c>
      <c r="T712" s="56">
        <v>37968</v>
      </c>
      <c r="U712" s="57"/>
      <c r="V712" s="55"/>
      <c r="W712" s="55"/>
      <c r="X712" s="5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67"/>
      <c r="DS712" s="67"/>
      <c r="DT712" s="67"/>
      <c r="DU712" s="67"/>
      <c r="DV712" s="67"/>
      <c r="DW712" s="67"/>
      <c r="DX712" s="67"/>
      <c r="DY712" s="67"/>
      <c r="DZ712" s="67"/>
      <c r="EA712" s="67"/>
      <c r="EB712" s="67"/>
      <c r="EC712" s="67"/>
      <c r="ED712" s="67"/>
      <c r="EE712" s="67"/>
      <c r="EF712" s="67"/>
      <c r="EG712" s="67"/>
      <c r="EH712" s="67"/>
      <c r="EI712" s="67"/>
      <c r="EJ712" s="67"/>
      <c r="EK712" s="67"/>
      <c r="EL712" s="67"/>
      <c r="EM712" s="67"/>
    </row>
    <row r="713" spans="1:143" ht="22.5">
      <c r="A713" s="78" t="s">
        <v>724</v>
      </c>
      <c r="B713" s="174" t="s">
        <v>213</v>
      </c>
      <c r="C713" s="169" t="s">
        <v>214</v>
      </c>
      <c r="D713" s="135" t="s">
        <v>677</v>
      </c>
      <c r="E713" s="26">
        <v>39</v>
      </c>
      <c r="F713" s="27">
        <f>SUM(F706:F712)</f>
        <v>159</v>
      </c>
      <c r="G713" s="27">
        <f>SUM(G706:G712)</f>
        <v>1386</v>
      </c>
      <c r="H713" s="27">
        <f>SUM(H706:H712)</f>
        <v>3267697</v>
      </c>
      <c r="I713" s="29">
        <v>22</v>
      </c>
      <c r="J713" s="27">
        <f>SUM(J706:J712)</f>
        <v>36</v>
      </c>
      <c r="K713" s="27">
        <f>SUM(K706:K712)</f>
        <v>303</v>
      </c>
      <c r="L713" s="27">
        <f>SUM(L706:L712)</f>
        <v>690155.8</v>
      </c>
      <c r="M713" s="29">
        <v>25</v>
      </c>
      <c r="N713" s="27">
        <f>SUM(N706:N712)</f>
        <v>40</v>
      </c>
      <c r="O713" s="27">
        <f>SUM(O706:O712)</f>
        <v>289</v>
      </c>
      <c r="P713" s="27">
        <f>SUM(P706:P712)</f>
        <v>771053.1</v>
      </c>
      <c r="Q713" s="29">
        <v>30</v>
      </c>
      <c r="R713" s="27">
        <f>SUM(R706:R712)</f>
        <v>50</v>
      </c>
      <c r="S713" s="27">
        <f>SUM(S706:S712)</f>
        <v>465</v>
      </c>
      <c r="T713" s="27">
        <f>SUM(T706:T712)</f>
        <v>1073336.5</v>
      </c>
      <c r="U713" s="29">
        <v>22</v>
      </c>
      <c r="V713" s="27">
        <f>SUM(V706:V712)</f>
        <v>33</v>
      </c>
      <c r="W713" s="27">
        <f>SUM(W706:W712)</f>
        <v>329</v>
      </c>
      <c r="X713" s="27">
        <f>SUM(X706:X712)</f>
        <v>733151.6000000001</v>
      </c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67"/>
      <c r="DS713" s="67"/>
      <c r="DT713" s="67"/>
      <c r="DU713" s="67"/>
      <c r="DV713" s="67"/>
      <c r="DW713" s="67"/>
      <c r="DX713" s="67"/>
      <c r="DY713" s="67"/>
      <c r="DZ713" s="67"/>
      <c r="EA713" s="67"/>
      <c r="EB713" s="67"/>
      <c r="EC713" s="67"/>
      <c r="ED713" s="67"/>
      <c r="EE713" s="67"/>
      <c r="EF713" s="67"/>
      <c r="EG713" s="67"/>
      <c r="EH713" s="67"/>
      <c r="EI713" s="67"/>
      <c r="EJ713" s="67"/>
      <c r="EK713" s="67"/>
      <c r="EL713" s="67"/>
      <c r="EM713" s="67"/>
    </row>
    <row r="714" spans="1:143" ht="22.5">
      <c r="A714" s="78" t="s">
        <v>724</v>
      </c>
      <c r="B714" s="174" t="s">
        <v>669</v>
      </c>
      <c r="C714" s="169" t="s">
        <v>670</v>
      </c>
      <c r="D714" s="172" t="s">
        <v>676</v>
      </c>
      <c r="E714" s="54">
        <v>1</v>
      </c>
      <c r="F714" s="55">
        <v>1</v>
      </c>
      <c r="G714" s="55">
        <v>2</v>
      </c>
      <c r="H714" s="56">
        <v>663.4</v>
      </c>
      <c r="I714" s="57">
        <v>1</v>
      </c>
      <c r="J714" s="55">
        <v>1</v>
      </c>
      <c r="K714" s="55">
        <v>2</v>
      </c>
      <c r="L714" s="56">
        <v>663.4</v>
      </c>
      <c r="M714" s="57"/>
      <c r="N714" s="54"/>
      <c r="O714" s="55"/>
      <c r="P714" s="56"/>
      <c r="Q714" s="57"/>
      <c r="R714" s="55"/>
      <c r="S714" s="55"/>
      <c r="T714" s="56"/>
      <c r="U714" s="57"/>
      <c r="V714" s="55"/>
      <c r="W714" s="55"/>
      <c r="X714" s="5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67"/>
      <c r="DS714" s="67"/>
      <c r="DT714" s="67"/>
      <c r="DU714" s="67"/>
      <c r="DV714" s="67"/>
      <c r="DW714" s="67"/>
      <c r="DX714" s="67"/>
      <c r="DY714" s="67"/>
      <c r="DZ714" s="67"/>
      <c r="EA714" s="67"/>
      <c r="EB714" s="67"/>
      <c r="EC714" s="67"/>
      <c r="ED714" s="67"/>
      <c r="EE714" s="67"/>
      <c r="EF714" s="67"/>
      <c r="EG714" s="67"/>
      <c r="EH714" s="67"/>
      <c r="EI714" s="67"/>
      <c r="EJ714" s="67"/>
      <c r="EK714" s="67"/>
      <c r="EL714" s="67"/>
      <c r="EM714" s="67"/>
    </row>
    <row r="715" spans="1:143" ht="22.5">
      <c r="A715" s="78" t="s">
        <v>724</v>
      </c>
      <c r="B715" s="174" t="s">
        <v>669</v>
      </c>
      <c r="C715" s="169" t="s">
        <v>670</v>
      </c>
      <c r="D715" s="172" t="s">
        <v>671</v>
      </c>
      <c r="E715" s="54">
        <v>25</v>
      </c>
      <c r="F715" s="55">
        <v>130</v>
      </c>
      <c r="G715" s="55">
        <v>1035</v>
      </c>
      <c r="H715" s="56">
        <v>350103.35</v>
      </c>
      <c r="I715" s="57">
        <v>18</v>
      </c>
      <c r="J715" s="55">
        <v>32</v>
      </c>
      <c r="K715" s="55">
        <v>263</v>
      </c>
      <c r="L715" s="56">
        <v>88808.3</v>
      </c>
      <c r="M715" s="57">
        <v>18</v>
      </c>
      <c r="N715" s="54">
        <v>37</v>
      </c>
      <c r="O715" s="55">
        <v>277</v>
      </c>
      <c r="P715" s="56">
        <v>94045.45</v>
      </c>
      <c r="Q715" s="57">
        <v>15</v>
      </c>
      <c r="R715" s="55">
        <v>27</v>
      </c>
      <c r="S715" s="55">
        <v>240</v>
      </c>
      <c r="T715" s="56">
        <v>81433.7</v>
      </c>
      <c r="U715" s="57">
        <v>17</v>
      </c>
      <c r="V715" s="55">
        <v>34</v>
      </c>
      <c r="W715" s="55">
        <v>255</v>
      </c>
      <c r="X715" s="58">
        <v>85815.9</v>
      </c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67"/>
      <c r="DS715" s="67"/>
      <c r="DT715" s="67"/>
      <c r="DU715" s="67"/>
      <c r="DV715" s="67"/>
      <c r="DW715" s="67"/>
      <c r="DX715" s="67"/>
      <c r="DY715" s="67"/>
      <c r="DZ715" s="67"/>
      <c r="EA715" s="67"/>
      <c r="EB715" s="67"/>
      <c r="EC715" s="67"/>
      <c r="ED715" s="67"/>
      <c r="EE715" s="67"/>
      <c r="EF715" s="67"/>
      <c r="EG715" s="67"/>
      <c r="EH715" s="67"/>
      <c r="EI715" s="67"/>
      <c r="EJ715" s="67"/>
      <c r="EK715" s="67"/>
      <c r="EL715" s="67"/>
      <c r="EM715" s="67"/>
    </row>
    <row r="716" spans="1:143" ht="22.5">
      <c r="A716" s="78" t="s">
        <v>724</v>
      </c>
      <c r="B716" s="174" t="s">
        <v>669</v>
      </c>
      <c r="C716" s="169" t="s">
        <v>670</v>
      </c>
      <c r="D716" s="172" t="s">
        <v>672</v>
      </c>
      <c r="E716" s="54">
        <v>49</v>
      </c>
      <c r="F716" s="55">
        <v>251</v>
      </c>
      <c r="G716" s="55">
        <v>1247</v>
      </c>
      <c r="H716" s="56">
        <v>678586.96</v>
      </c>
      <c r="I716" s="57">
        <v>38</v>
      </c>
      <c r="J716" s="55">
        <v>62</v>
      </c>
      <c r="K716" s="55">
        <v>276</v>
      </c>
      <c r="L716" s="56">
        <v>150354.1</v>
      </c>
      <c r="M716" s="57">
        <v>32</v>
      </c>
      <c r="N716" s="54">
        <v>56</v>
      </c>
      <c r="O716" s="55">
        <v>285</v>
      </c>
      <c r="P716" s="56">
        <v>154704.66</v>
      </c>
      <c r="Q716" s="57">
        <v>33</v>
      </c>
      <c r="R716" s="55">
        <v>64</v>
      </c>
      <c r="S716" s="55">
        <v>346</v>
      </c>
      <c r="T716" s="56">
        <v>188443.4</v>
      </c>
      <c r="U716" s="57">
        <v>31</v>
      </c>
      <c r="V716" s="55">
        <v>69</v>
      </c>
      <c r="W716" s="55">
        <v>340</v>
      </c>
      <c r="X716" s="58">
        <v>185084.8</v>
      </c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67"/>
      <c r="DS716" s="67"/>
      <c r="DT716" s="67"/>
      <c r="DU716" s="67"/>
      <c r="DV716" s="67"/>
      <c r="DW716" s="67"/>
      <c r="DX716" s="67"/>
      <c r="DY716" s="67"/>
      <c r="DZ716" s="67"/>
      <c r="EA716" s="67"/>
      <c r="EB716" s="67"/>
      <c r="EC716" s="67"/>
      <c r="ED716" s="67"/>
      <c r="EE716" s="67"/>
      <c r="EF716" s="67"/>
      <c r="EG716" s="67"/>
      <c r="EH716" s="67"/>
      <c r="EI716" s="67"/>
      <c r="EJ716" s="67"/>
      <c r="EK716" s="67"/>
      <c r="EL716" s="67"/>
      <c r="EM716" s="67"/>
    </row>
    <row r="717" spans="1:143" ht="22.5">
      <c r="A717" s="78" t="s">
        <v>724</v>
      </c>
      <c r="B717" s="174" t="s">
        <v>669</v>
      </c>
      <c r="C717" s="169" t="s">
        <v>670</v>
      </c>
      <c r="D717" s="172" t="s">
        <v>673</v>
      </c>
      <c r="E717" s="54">
        <v>18</v>
      </c>
      <c r="F717" s="55">
        <v>60</v>
      </c>
      <c r="G717" s="55">
        <v>373</v>
      </c>
      <c r="H717" s="56">
        <v>374826.7</v>
      </c>
      <c r="I717" s="57">
        <v>9</v>
      </c>
      <c r="J717" s="55">
        <v>12</v>
      </c>
      <c r="K717" s="55">
        <v>67</v>
      </c>
      <c r="L717" s="56">
        <v>67464.3</v>
      </c>
      <c r="M717" s="57">
        <v>11</v>
      </c>
      <c r="N717" s="54">
        <v>16</v>
      </c>
      <c r="O717" s="55">
        <v>111</v>
      </c>
      <c r="P717" s="56">
        <v>109771.7</v>
      </c>
      <c r="Q717" s="57">
        <v>13</v>
      </c>
      <c r="R717" s="55">
        <v>16</v>
      </c>
      <c r="S717" s="55">
        <v>109</v>
      </c>
      <c r="T717" s="56">
        <v>110455.5</v>
      </c>
      <c r="U717" s="57">
        <v>9</v>
      </c>
      <c r="V717" s="55">
        <v>16</v>
      </c>
      <c r="W717" s="55">
        <v>86</v>
      </c>
      <c r="X717" s="58">
        <v>87135.2</v>
      </c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67"/>
      <c r="DS717" s="67"/>
      <c r="DT717" s="67"/>
      <c r="DU717" s="67"/>
      <c r="DV717" s="67"/>
      <c r="DW717" s="67"/>
      <c r="DX717" s="67"/>
      <c r="DY717" s="67"/>
      <c r="DZ717" s="67"/>
      <c r="EA717" s="67"/>
      <c r="EB717" s="67"/>
      <c r="EC717" s="67"/>
      <c r="ED717" s="67"/>
      <c r="EE717" s="67"/>
      <c r="EF717" s="67"/>
      <c r="EG717" s="67"/>
      <c r="EH717" s="67"/>
      <c r="EI717" s="67"/>
      <c r="EJ717" s="67"/>
      <c r="EK717" s="67"/>
      <c r="EL717" s="67"/>
      <c r="EM717" s="67"/>
    </row>
    <row r="718" spans="1:143" ht="22.5">
      <c r="A718" s="78" t="s">
        <v>724</v>
      </c>
      <c r="B718" s="174" t="s">
        <v>669</v>
      </c>
      <c r="C718" s="169" t="s">
        <v>670</v>
      </c>
      <c r="D718" s="135" t="s">
        <v>677</v>
      </c>
      <c r="E718" s="26">
        <v>86</v>
      </c>
      <c r="F718" s="27">
        <f>SUM(F714:F717)</f>
        <v>442</v>
      </c>
      <c r="G718" s="27">
        <f>SUM(G714:G717)</f>
        <v>2657</v>
      </c>
      <c r="H718" s="27">
        <f>SUM(H714:H717)</f>
        <v>1404180.41</v>
      </c>
      <c r="I718" s="29">
        <v>63</v>
      </c>
      <c r="J718" s="27">
        <f>SUM(J714:J717)</f>
        <v>107</v>
      </c>
      <c r="K718" s="27">
        <f>SUM(K714:K717)</f>
        <v>608</v>
      </c>
      <c r="L718" s="27">
        <f>SUM(L714:L717)</f>
        <v>307290.1</v>
      </c>
      <c r="M718" s="29">
        <v>60</v>
      </c>
      <c r="N718" s="27">
        <f>SUM(N714:N717)</f>
        <v>109</v>
      </c>
      <c r="O718" s="27">
        <f>SUM(O714:O717)</f>
        <v>673</v>
      </c>
      <c r="P718" s="27">
        <f>SUM(P714:P717)</f>
        <v>358521.81</v>
      </c>
      <c r="Q718" s="29">
        <v>59</v>
      </c>
      <c r="R718" s="27">
        <f>SUM(R714:R717)</f>
        <v>107</v>
      </c>
      <c r="S718" s="27">
        <f>SUM(S714:S717)</f>
        <v>695</v>
      </c>
      <c r="T718" s="27">
        <f>SUM(T714:T717)</f>
        <v>380332.6</v>
      </c>
      <c r="U718" s="29">
        <v>57</v>
      </c>
      <c r="V718" s="27">
        <f>SUM(V714:V717)</f>
        <v>119</v>
      </c>
      <c r="W718" s="27">
        <f>SUM(W714:W717)</f>
        <v>681</v>
      </c>
      <c r="X718" s="27">
        <f>SUM(X714:X717)</f>
        <v>358035.89999999997</v>
      </c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67"/>
      <c r="DS718" s="67"/>
      <c r="DT718" s="67"/>
      <c r="DU718" s="67"/>
      <c r="DV718" s="67"/>
      <c r="DW718" s="67"/>
      <c r="DX718" s="67"/>
      <c r="DY718" s="67"/>
      <c r="DZ718" s="67"/>
      <c r="EA718" s="67"/>
      <c r="EB718" s="67"/>
      <c r="EC718" s="67"/>
      <c r="ED718" s="67"/>
      <c r="EE718" s="67"/>
      <c r="EF718" s="67"/>
      <c r="EG718" s="67"/>
      <c r="EH718" s="67"/>
      <c r="EI718" s="67"/>
      <c r="EJ718" s="67"/>
      <c r="EK718" s="67"/>
      <c r="EL718" s="67"/>
      <c r="EM718" s="67"/>
    </row>
    <row r="719" spans="1:143" ht="22.5">
      <c r="A719" s="78" t="s">
        <v>724</v>
      </c>
      <c r="B719" s="174" t="s">
        <v>61</v>
      </c>
      <c r="C719" s="169" t="s">
        <v>62</v>
      </c>
      <c r="D719" s="172" t="s">
        <v>64</v>
      </c>
      <c r="E719" s="54">
        <v>6</v>
      </c>
      <c r="F719" s="55">
        <v>21</v>
      </c>
      <c r="G719" s="55">
        <v>140</v>
      </c>
      <c r="H719" s="56">
        <v>3201.3</v>
      </c>
      <c r="I719" s="57">
        <v>3</v>
      </c>
      <c r="J719" s="55">
        <v>4</v>
      </c>
      <c r="K719" s="55">
        <v>30</v>
      </c>
      <c r="L719" s="56">
        <v>653.2</v>
      </c>
      <c r="M719" s="57">
        <v>4</v>
      </c>
      <c r="N719" s="54">
        <v>5</v>
      </c>
      <c r="O719" s="55">
        <v>38</v>
      </c>
      <c r="P719" s="56">
        <v>910.2</v>
      </c>
      <c r="Q719" s="57">
        <v>3</v>
      </c>
      <c r="R719" s="55">
        <v>5</v>
      </c>
      <c r="S719" s="55">
        <v>26</v>
      </c>
      <c r="T719" s="56">
        <v>565.9</v>
      </c>
      <c r="U719" s="57">
        <v>5</v>
      </c>
      <c r="V719" s="55">
        <v>7</v>
      </c>
      <c r="W719" s="55">
        <v>46</v>
      </c>
      <c r="X719" s="58">
        <v>1072</v>
      </c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67"/>
      <c r="DS719" s="67"/>
      <c r="DT719" s="67"/>
      <c r="DU719" s="67"/>
      <c r="DV719" s="67"/>
      <c r="DW719" s="67"/>
      <c r="DX719" s="67"/>
      <c r="DY719" s="67"/>
      <c r="DZ719" s="67"/>
      <c r="EA719" s="67"/>
      <c r="EB719" s="67"/>
      <c r="EC719" s="67"/>
      <c r="ED719" s="67"/>
      <c r="EE719" s="67"/>
      <c r="EF719" s="67"/>
      <c r="EG719" s="67"/>
      <c r="EH719" s="67"/>
      <c r="EI719" s="67"/>
      <c r="EJ719" s="67"/>
      <c r="EK719" s="67"/>
      <c r="EL719" s="67"/>
      <c r="EM719" s="67"/>
    </row>
    <row r="720" spans="1:143" ht="22.5">
      <c r="A720" s="78" t="s">
        <v>724</v>
      </c>
      <c r="B720" s="174" t="s">
        <v>61</v>
      </c>
      <c r="C720" s="169" t="s">
        <v>62</v>
      </c>
      <c r="D720" s="172" t="s">
        <v>65</v>
      </c>
      <c r="E720" s="54">
        <v>1</v>
      </c>
      <c r="F720" s="55">
        <v>3</v>
      </c>
      <c r="G720" s="55">
        <v>30</v>
      </c>
      <c r="H720" s="56">
        <v>750</v>
      </c>
      <c r="I720" s="57"/>
      <c r="J720" s="55"/>
      <c r="K720" s="55"/>
      <c r="L720" s="56"/>
      <c r="M720" s="57">
        <v>1</v>
      </c>
      <c r="N720" s="54">
        <v>1</v>
      </c>
      <c r="O720" s="55">
        <v>10</v>
      </c>
      <c r="P720" s="56">
        <v>250</v>
      </c>
      <c r="Q720" s="57">
        <v>1</v>
      </c>
      <c r="R720" s="55">
        <v>1</v>
      </c>
      <c r="S720" s="55">
        <v>10</v>
      </c>
      <c r="T720" s="56">
        <v>250</v>
      </c>
      <c r="U720" s="57">
        <v>1</v>
      </c>
      <c r="V720" s="55">
        <v>1</v>
      </c>
      <c r="W720" s="55">
        <v>10</v>
      </c>
      <c r="X720" s="58">
        <v>250</v>
      </c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67"/>
      <c r="DS720" s="67"/>
      <c r="DT720" s="67"/>
      <c r="DU720" s="67"/>
      <c r="DV720" s="67"/>
      <c r="DW720" s="67"/>
      <c r="DX720" s="67"/>
      <c r="DY720" s="67"/>
      <c r="DZ720" s="67"/>
      <c r="EA720" s="67"/>
      <c r="EB720" s="67"/>
      <c r="EC720" s="67"/>
      <c r="ED720" s="67"/>
      <c r="EE720" s="67"/>
      <c r="EF720" s="67"/>
      <c r="EG720" s="67"/>
      <c r="EH720" s="67"/>
      <c r="EI720" s="67"/>
      <c r="EJ720" s="67"/>
      <c r="EK720" s="67"/>
      <c r="EL720" s="67"/>
      <c r="EM720" s="67"/>
    </row>
    <row r="721" spans="1:143" ht="22.5">
      <c r="A721" s="78" t="s">
        <v>724</v>
      </c>
      <c r="B721" s="174" t="s">
        <v>61</v>
      </c>
      <c r="C721" s="169" t="s">
        <v>62</v>
      </c>
      <c r="D721" s="135" t="s">
        <v>677</v>
      </c>
      <c r="E721" s="26">
        <v>6</v>
      </c>
      <c r="F721" s="27">
        <v>24</v>
      </c>
      <c r="G721" s="27">
        <v>170</v>
      </c>
      <c r="H721" s="28">
        <v>3951.3</v>
      </c>
      <c r="I721" s="29">
        <v>3</v>
      </c>
      <c r="J721" s="27">
        <v>4</v>
      </c>
      <c r="K721" s="27">
        <v>30</v>
      </c>
      <c r="L721" s="28">
        <v>653.2</v>
      </c>
      <c r="M721" s="29">
        <v>4</v>
      </c>
      <c r="N721" s="26">
        <v>6</v>
      </c>
      <c r="O721" s="27">
        <v>48</v>
      </c>
      <c r="P721" s="28">
        <v>1160.2</v>
      </c>
      <c r="Q721" s="29">
        <v>4</v>
      </c>
      <c r="R721" s="27">
        <v>6</v>
      </c>
      <c r="S721" s="27">
        <v>36</v>
      </c>
      <c r="T721" s="28">
        <v>815.9</v>
      </c>
      <c r="U721" s="29">
        <v>5</v>
      </c>
      <c r="V721" s="27">
        <v>8</v>
      </c>
      <c r="W721" s="27">
        <v>56</v>
      </c>
      <c r="X721" s="30">
        <v>1322</v>
      </c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</row>
    <row r="722" spans="1:143" ht="22.5">
      <c r="A722" s="78" t="s">
        <v>724</v>
      </c>
      <c r="B722" s="174" t="s">
        <v>11</v>
      </c>
      <c r="C722" s="169" t="s">
        <v>12</v>
      </c>
      <c r="D722" s="172" t="s">
        <v>13</v>
      </c>
      <c r="E722" s="54">
        <v>11</v>
      </c>
      <c r="F722" s="55">
        <v>19</v>
      </c>
      <c r="G722" s="55">
        <v>21</v>
      </c>
      <c r="H722" s="56">
        <v>932.75</v>
      </c>
      <c r="I722" s="57">
        <v>6</v>
      </c>
      <c r="J722" s="55">
        <v>8</v>
      </c>
      <c r="K722" s="55">
        <v>9</v>
      </c>
      <c r="L722" s="56">
        <v>407.45</v>
      </c>
      <c r="M722" s="57">
        <v>3</v>
      </c>
      <c r="N722" s="54">
        <v>4</v>
      </c>
      <c r="O722" s="55">
        <v>5</v>
      </c>
      <c r="P722" s="56">
        <v>224</v>
      </c>
      <c r="Q722" s="57">
        <v>2</v>
      </c>
      <c r="R722" s="55">
        <v>4</v>
      </c>
      <c r="S722" s="55">
        <v>4</v>
      </c>
      <c r="T722" s="56">
        <v>172.1</v>
      </c>
      <c r="U722" s="57">
        <v>3</v>
      </c>
      <c r="V722" s="55">
        <v>3</v>
      </c>
      <c r="W722" s="55">
        <v>3</v>
      </c>
      <c r="X722" s="58">
        <v>129.2</v>
      </c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</row>
    <row r="723" spans="1:143" ht="22.5">
      <c r="A723" s="78" t="s">
        <v>724</v>
      </c>
      <c r="B723" s="174" t="s">
        <v>11</v>
      </c>
      <c r="C723" s="169" t="s">
        <v>12</v>
      </c>
      <c r="D723" s="135" t="s">
        <v>677</v>
      </c>
      <c r="E723" s="26">
        <v>11</v>
      </c>
      <c r="F723" s="27">
        <v>19</v>
      </c>
      <c r="G723" s="27">
        <v>21</v>
      </c>
      <c r="H723" s="28">
        <v>932.75</v>
      </c>
      <c r="I723" s="29">
        <v>6</v>
      </c>
      <c r="J723" s="27">
        <v>8</v>
      </c>
      <c r="K723" s="27">
        <v>9</v>
      </c>
      <c r="L723" s="28">
        <v>407.45</v>
      </c>
      <c r="M723" s="29">
        <v>3</v>
      </c>
      <c r="N723" s="26">
        <v>4</v>
      </c>
      <c r="O723" s="27">
        <v>5</v>
      </c>
      <c r="P723" s="28">
        <v>224</v>
      </c>
      <c r="Q723" s="29">
        <v>2</v>
      </c>
      <c r="R723" s="27">
        <v>4</v>
      </c>
      <c r="S723" s="27">
        <v>4</v>
      </c>
      <c r="T723" s="28">
        <v>172.1</v>
      </c>
      <c r="U723" s="29">
        <v>3</v>
      </c>
      <c r="V723" s="27">
        <v>3</v>
      </c>
      <c r="W723" s="27">
        <v>3</v>
      </c>
      <c r="X723" s="30">
        <v>129.2</v>
      </c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</row>
    <row r="724" spans="1:143" ht="13.5" thickBot="1">
      <c r="A724" s="212" t="s">
        <v>719</v>
      </c>
      <c r="B724" s="212"/>
      <c r="C724" s="212"/>
      <c r="D724" s="212"/>
      <c r="E724" s="49">
        <v>203</v>
      </c>
      <c r="F724" s="50">
        <f>F723+F721+F718+F713+F705</f>
        <v>912</v>
      </c>
      <c r="G724" s="50">
        <f>G723+G721+G718+G713+G705</f>
        <v>5090</v>
      </c>
      <c r="H724" s="50">
        <f>H723+H721+H718+H713+H705</f>
        <v>4777768.31</v>
      </c>
      <c r="I724" s="52">
        <v>131</v>
      </c>
      <c r="J724" s="50">
        <f>J723+J721+J718+J713+J705</f>
        <v>228</v>
      </c>
      <c r="K724" s="50">
        <f>K723+K721+K718+K713+K705</f>
        <v>1176</v>
      </c>
      <c r="L724" s="50">
        <f>L723+L721+L718+L713+L705</f>
        <v>1025296.05</v>
      </c>
      <c r="M724" s="52">
        <v>122</v>
      </c>
      <c r="N724" s="50">
        <f>N723+N721+N718+N713+N705</f>
        <v>228</v>
      </c>
      <c r="O724" s="50">
        <f>O723+O721+O718+O713+O705</f>
        <v>1224</v>
      </c>
      <c r="P724" s="50">
        <f>P723+P721+P718+P713+P705</f>
        <v>1155710.2599999998</v>
      </c>
      <c r="Q724" s="52">
        <v>120</v>
      </c>
      <c r="R724" s="50">
        <f>R723+R721+R718+R713+R705</f>
        <v>226</v>
      </c>
      <c r="S724" s="50">
        <f>S723+S721+S718+S713+S705</f>
        <v>1409</v>
      </c>
      <c r="T724" s="50">
        <f>T723+T721+T718+T713+T705</f>
        <v>1478584.6</v>
      </c>
      <c r="U724" s="52">
        <v>119</v>
      </c>
      <c r="V724" s="50">
        <f>V723+V721+V718+V713+V705</f>
        <v>230</v>
      </c>
      <c r="W724" s="50">
        <f>W723+W721+W718+W713+W705</f>
        <v>1281</v>
      </c>
      <c r="X724" s="50">
        <f>X723+X721+X718+X713+X705</f>
        <v>1118177.4000000001</v>
      </c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</row>
    <row r="725" spans="1:143" ht="12.75">
      <c r="A725" s="164"/>
      <c r="B725" s="123"/>
      <c r="C725" s="123"/>
      <c r="D725" s="164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8"/>
      <c r="Z725" s="8"/>
      <c r="AA725" s="8"/>
      <c r="AB725" s="8"/>
      <c r="AC725" s="8"/>
      <c r="AD725" s="8"/>
      <c r="AE725" s="8"/>
      <c r="AF725" s="8"/>
      <c r="AG725" s="8"/>
      <c r="AH725" s="124"/>
      <c r="AI725" s="124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</row>
    <row r="726" spans="1:143" s="205" customFormat="1" ht="12.75">
      <c r="A726" s="165"/>
      <c r="B726" s="8"/>
      <c r="C726" s="8"/>
      <c r="D726" s="165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124"/>
      <c r="AI726" s="124"/>
      <c r="AJ726" s="124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</row>
    <row r="727" spans="1:143" s="205" customFormat="1" ht="12.75">
      <c r="A727" s="165"/>
      <c r="B727" s="8"/>
      <c r="C727" s="8"/>
      <c r="D727" s="165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124"/>
      <c r="AI727" s="124"/>
      <c r="AJ727" s="124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</row>
    <row r="728" spans="1:143" s="205" customFormat="1" ht="12.75">
      <c r="A728" s="165"/>
      <c r="B728" s="8"/>
      <c r="C728" s="8"/>
      <c r="D728" s="165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124"/>
      <c r="AI728" s="124"/>
      <c r="AJ728" s="124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</row>
    <row r="729" spans="1:143" s="205" customFormat="1" ht="12.75">
      <c r="A729" s="165"/>
      <c r="B729" s="8"/>
      <c r="C729" s="8"/>
      <c r="D729" s="165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124"/>
      <c r="AI729" s="124"/>
      <c r="AJ729" s="124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</row>
    <row r="730" spans="1:143" s="205" customFormat="1" ht="12.75">
      <c r="A730" s="165"/>
      <c r="B730" s="8"/>
      <c r="C730" s="8"/>
      <c r="D730" s="165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124"/>
      <c r="AI730" s="124"/>
      <c r="AJ730" s="124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</row>
    <row r="731" spans="1:143" s="205" customFormat="1" ht="12.75">
      <c r="A731" s="165"/>
      <c r="B731" s="8"/>
      <c r="C731" s="8"/>
      <c r="D731" s="165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124"/>
      <c r="AI731" s="124"/>
      <c r="AJ731" s="124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</row>
    <row r="732" spans="1:143" s="205" customFormat="1" ht="12.75">
      <c r="A732" s="165"/>
      <c r="B732" s="8"/>
      <c r="C732" s="8"/>
      <c r="D732" s="165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124"/>
      <c r="AI732" s="124"/>
      <c r="AJ732" s="124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</row>
    <row r="733" spans="1:143" s="205" customFormat="1" ht="12.75">
      <c r="A733" s="165"/>
      <c r="B733" s="8"/>
      <c r="C733" s="8"/>
      <c r="D733" s="165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124"/>
      <c r="AI733" s="124"/>
      <c r="AJ733" s="124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</row>
    <row r="734" spans="1:143" s="205" customFormat="1" ht="12.75">
      <c r="A734" s="165"/>
      <c r="B734" s="8"/>
      <c r="C734" s="8"/>
      <c r="D734" s="165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124"/>
      <c r="AI734" s="124"/>
      <c r="AJ734" s="124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</row>
    <row r="735" spans="1:143" s="205" customFormat="1" ht="12.75">
      <c r="A735" s="165"/>
      <c r="B735" s="8"/>
      <c r="C735" s="8"/>
      <c r="D735" s="165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124"/>
      <c r="AI735" s="124"/>
      <c r="AJ735" s="124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</row>
    <row r="736" spans="1:143" s="205" customFormat="1" ht="12.75">
      <c r="A736" s="165"/>
      <c r="B736" s="8"/>
      <c r="C736" s="8"/>
      <c r="D736" s="165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124"/>
      <c r="AI736" s="124"/>
      <c r="AJ736" s="124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</row>
    <row r="737" spans="1:143" s="205" customFormat="1" ht="12.75">
      <c r="A737" s="165"/>
      <c r="B737" s="8"/>
      <c r="C737" s="8"/>
      <c r="D737" s="165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124"/>
      <c r="AI737" s="124"/>
      <c r="AJ737" s="124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</row>
    <row r="738" spans="1:143" s="205" customFormat="1" ht="12.75">
      <c r="A738" s="165"/>
      <c r="B738" s="8"/>
      <c r="C738" s="8"/>
      <c r="D738" s="165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124"/>
      <c r="AI738" s="124"/>
      <c r="AJ738" s="124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</row>
    <row r="739" spans="1:143" s="205" customFormat="1" ht="12.75">
      <c r="A739" s="165"/>
      <c r="B739" s="8"/>
      <c r="C739" s="8"/>
      <c r="D739" s="165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124"/>
      <c r="AI739" s="124"/>
      <c r="AJ739" s="124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</row>
    <row r="740" spans="1:143" s="205" customFormat="1" ht="12.75">
      <c r="A740" s="165"/>
      <c r="B740" s="8"/>
      <c r="C740" s="8"/>
      <c r="D740" s="165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124"/>
      <c r="AI740" s="124"/>
      <c r="AJ740" s="124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</row>
    <row r="741" spans="1:143" s="205" customFormat="1" ht="12.75">
      <c r="A741" s="165"/>
      <c r="B741" s="8"/>
      <c r="C741" s="8"/>
      <c r="D741" s="165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124"/>
      <c r="AI741" s="124"/>
      <c r="AJ741" s="124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</row>
    <row r="742" spans="1:143" s="205" customFormat="1" ht="12.75">
      <c r="A742" s="165"/>
      <c r="B742" s="8"/>
      <c r="C742" s="8"/>
      <c r="D742" s="165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124"/>
      <c r="AI742" s="124"/>
      <c r="AJ742" s="124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</row>
    <row r="743" spans="1:143" s="205" customFormat="1" ht="12.75">
      <c r="A743" s="165"/>
      <c r="B743" s="8"/>
      <c r="C743" s="8"/>
      <c r="D743" s="165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124"/>
      <c r="AI743" s="124"/>
      <c r="AJ743" s="124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</row>
    <row r="744" spans="1:143" s="205" customFormat="1" ht="12.75">
      <c r="A744" s="165"/>
      <c r="B744" s="8"/>
      <c r="C744" s="8"/>
      <c r="D744" s="165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124"/>
      <c r="AI744" s="124"/>
      <c r="AJ744" s="124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</row>
    <row r="745" spans="1:143" s="205" customFormat="1" ht="12.75">
      <c r="A745" s="165"/>
      <c r="B745" s="8"/>
      <c r="C745" s="8"/>
      <c r="D745" s="165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124"/>
      <c r="AI745" s="124"/>
      <c r="AJ745" s="124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</row>
    <row r="746" spans="1:143" s="205" customFormat="1" ht="12.75">
      <c r="A746" s="165"/>
      <c r="B746" s="8"/>
      <c r="C746" s="8"/>
      <c r="D746" s="165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124"/>
      <c r="AI746" s="124"/>
      <c r="AJ746" s="124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</row>
    <row r="747" spans="1:143" s="205" customFormat="1" ht="12.75">
      <c r="A747" s="165"/>
      <c r="B747" s="8"/>
      <c r="C747" s="8"/>
      <c r="D747" s="165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124"/>
      <c r="AI747" s="124"/>
      <c r="AJ747" s="124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</row>
    <row r="748" spans="1:143" s="205" customFormat="1" ht="12.75">
      <c r="A748" s="165"/>
      <c r="B748" s="8"/>
      <c r="C748" s="8"/>
      <c r="D748" s="165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124"/>
      <c r="AI748" s="124"/>
      <c r="AJ748" s="124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</row>
    <row r="749" spans="1:143" s="205" customFormat="1" ht="12.75">
      <c r="A749" s="165"/>
      <c r="B749" s="8"/>
      <c r="C749" s="8"/>
      <c r="D749" s="165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124"/>
      <c r="AI749" s="124"/>
      <c r="AJ749" s="124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</row>
    <row r="750" spans="1:143" s="205" customFormat="1" ht="12.75">
      <c r="A750" s="165"/>
      <c r="B750" s="8"/>
      <c r="C750" s="8"/>
      <c r="D750" s="165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124"/>
      <c r="AI750" s="124"/>
      <c r="AJ750" s="124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</row>
    <row r="751" spans="1:143" s="205" customFormat="1" ht="12.75">
      <c r="A751" s="165"/>
      <c r="B751" s="8"/>
      <c r="C751" s="8"/>
      <c r="D751" s="165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124"/>
      <c r="AI751" s="124"/>
      <c r="AJ751" s="124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</row>
    <row r="752" spans="1:143" s="205" customFormat="1" ht="12.75">
      <c r="A752" s="165"/>
      <c r="B752" s="8"/>
      <c r="C752" s="8"/>
      <c r="D752" s="165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124"/>
      <c r="AI752" s="124"/>
      <c r="AJ752" s="124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</row>
    <row r="753" spans="1:143" s="205" customFormat="1" ht="12.75">
      <c r="A753" s="165"/>
      <c r="B753" s="8"/>
      <c r="C753" s="8"/>
      <c r="D753" s="165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124"/>
      <c r="AI753" s="124"/>
      <c r="AJ753" s="124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</row>
    <row r="754" spans="1:143" s="205" customFormat="1" ht="12.75">
      <c r="A754" s="165"/>
      <c r="B754" s="8"/>
      <c r="C754" s="8"/>
      <c r="D754" s="165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124"/>
      <c r="AI754" s="124"/>
      <c r="AJ754" s="124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</row>
    <row r="755" spans="1:143" s="205" customFormat="1" ht="12.75">
      <c r="A755" s="165"/>
      <c r="B755" s="8"/>
      <c r="C755" s="8"/>
      <c r="D755" s="165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124"/>
      <c r="AI755" s="124"/>
      <c r="AJ755" s="124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</row>
    <row r="756" spans="1:143" ht="12.75">
      <c r="A756" s="165"/>
      <c r="B756" s="8"/>
      <c r="C756" s="8"/>
      <c r="D756" s="165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124"/>
      <c r="AI756" s="124"/>
      <c r="AJ756" s="124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</row>
    <row r="757" spans="1:143" ht="12.75">
      <c r="A757" s="165"/>
      <c r="B757" s="8"/>
      <c r="C757" s="8"/>
      <c r="D757" s="165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124"/>
      <c r="AI757" s="124"/>
      <c r="AJ757" s="124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</row>
    <row r="758" spans="1:143" ht="12.75">
      <c r="A758" s="165"/>
      <c r="B758" s="8"/>
      <c r="C758" s="8"/>
      <c r="D758" s="165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124"/>
      <c r="AI758" s="124"/>
      <c r="AJ758" s="124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</row>
    <row r="759" spans="1:143" ht="12.75">
      <c r="A759" s="165"/>
      <c r="B759" s="8"/>
      <c r="C759" s="8"/>
      <c r="D759" s="165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124"/>
      <c r="AI759" s="124"/>
      <c r="AJ759" s="124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</row>
    <row r="760" spans="1:143" ht="12.75">
      <c r="A760" s="165"/>
      <c r="B760" s="8"/>
      <c r="C760" s="8"/>
      <c r="D760" s="165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124"/>
      <c r="AI760" s="124"/>
      <c r="AJ760" s="124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</row>
    <row r="761" spans="1:143" ht="12.75">
      <c r="A761" s="165"/>
      <c r="B761" s="8"/>
      <c r="C761" s="8"/>
      <c r="D761" s="165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124"/>
      <c r="AI761" s="124"/>
      <c r="AJ761" s="124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</row>
    <row r="762" spans="1:143" ht="12.75">
      <c r="A762" s="165"/>
      <c r="B762" s="8"/>
      <c r="C762" s="8"/>
      <c r="D762" s="16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124"/>
      <c r="AI762" s="124"/>
      <c r="AJ762" s="124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</row>
    <row r="763" spans="1:143" ht="12.75">
      <c r="A763" s="165"/>
      <c r="B763" s="8"/>
      <c r="C763" s="8"/>
      <c r="D763" s="165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124"/>
      <c r="AI763" s="124"/>
      <c r="AJ763" s="124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</row>
    <row r="764" spans="1:143" ht="12.75">
      <c r="A764" s="165"/>
      <c r="B764" s="8"/>
      <c r="C764" s="8"/>
      <c r="D764" s="165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124"/>
      <c r="AI764" s="124"/>
      <c r="AJ764" s="124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</row>
    <row r="765" spans="1:143" ht="12.75">
      <c r="A765" s="165"/>
      <c r="B765" s="8"/>
      <c r="C765" s="8"/>
      <c r="D765" s="165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124"/>
      <c r="AI765" s="124"/>
      <c r="AJ765" s="124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</row>
    <row r="766" spans="1:143" ht="12.75">
      <c r="A766" s="165"/>
      <c r="B766" s="8"/>
      <c r="C766" s="8"/>
      <c r="D766" s="165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124"/>
      <c r="AI766" s="124"/>
      <c r="AJ766" s="124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</row>
    <row r="767" spans="1:143" ht="12.75">
      <c r="A767" s="165"/>
      <c r="B767" s="8"/>
      <c r="C767" s="8"/>
      <c r="D767" s="165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124"/>
      <c r="AI767" s="124"/>
      <c r="AJ767" s="124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</row>
    <row r="768" spans="1:143" ht="12.75">
      <c r="A768" s="165"/>
      <c r="B768" s="8"/>
      <c r="C768" s="8"/>
      <c r="D768" s="165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124"/>
      <c r="AI768" s="124"/>
      <c r="AJ768" s="124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</row>
    <row r="769" spans="1:143" ht="12.75">
      <c r="A769" s="165"/>
      <c r="B769" s="8"/>
      <c r="C769" s="8"/>
      <c r="D769" s="165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124"/>
      <c r="AI769" s="124"/>
      <c r="AJ769" s="124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</row>
    <row r="770" spans="1:143" ht="12.75">
      <c r="A770" s="165"/>
      <c r="B770" s="8"/>
      <c r="C770" s="8"/>
      <c r="D770" s="165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124"/>
      <c r="AI770" s="124"/>
      <c r="AJ770" s="124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</row>
    <row r="771" spans="1:143" ht="12.75">
      <c r="A771" s="165"/>
      <c r="B771" s="8"/>
      <c r="C771" s="8"/>
      <c r="D771" s="165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124"/>
      <c r="AI771" s="124"/>
      <c r="AJ771" s="124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</row>
    <row r="772" spans="1:143" ht="12.75">
      <c r="A772" s="165"/>
      <c r="B772" s="8"/>
      <c r="C772" s="8"/>
      <c r="D772" s="165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124"/>
      <c r="AI772" s="124"/>
      <c r="AJ772" s="124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</row>
    <row r="773" spans="1:143" ht="12.75">
      <c r="A773" s="165"/>
      <c r="B773" s="8"/>
      <c r="C773" s="8"/>
      <c r="D773" s="165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124"/>
      <c r="AI773" s="124"/>
      <c r="AJ773" s="124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</row>
    <row r="774" spans="1:143" ht="12.75">
      <c r="A774" s="165"/>
      <c r="B774" s="8"/>
      <c r="C774" s="8"/>
      <c r="D774" s="165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124"/>
      <c r="AI774" s="124"/>
      <c r="AJ774" s="124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</row>
    <row r="775" spans="1:143" ht="12.75">
      <c r="A775" s="165"/>
      <c r="B775" s="8"/>
      <c r="C775" s="8"/>
      <c r="D775" s="165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124"/>
      <c r="AI775" s="124"/>
      <c r="AJ775" s="124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</row>
    <row r="776" spans="1:143" ht="12.75">
      <c r="A776" s="166"/>
      <c r="B776" s="8"/>
      <c r="C776" s="8"/>
      <c r="D776" s="165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124"/>
      <c r="AI776" s="124"/>
      <c r="AJ776" s="124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</row>
    <row r="777" spans="1:143" ht="12.75">
      <c r="A777" s="166"/>
      <c r="B777" s="8"/>
      <c r="C777" s="8"/>
      <c r="D777" s="165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124"/>
      <c r="AI777" s="124"/>
      <c r="AJ777" s="124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</row>
    <row r="778" spans="1:143" ht="12.75">
      <c r="A778" s="166"/>
      <c r="B778" s="8"/>
      <c r="C778" s="8"/>
      <c r="D778" s="165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124"/>
      <c r="AI778" s="124"/>
      <c r="AJ778" s="124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</row>
    <row r="779" spans="1:143" ht="12.75">
      <c r="A779" s="166"/>
      <c r="B779" s="8"/>
      <c r="C779" s="8"/>
      <c r="D779" s="165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124"/>
      <c r="AI779" s="124"/>
      <c r="AJ779" s="124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</row>
    <row r="780" spans="1:143" ht="12.75">
      <c r="A780" s="166"/>
      <c r="B780" s="8"/>
      <c r="C780" s="8"/>
      <c r="D780" s="165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124"/>
      <c r="Z780" s="124"/>
      <c r="AA780" s="124"/>
      <c r="AB780" s="124"/>
      <c r="AC780" s="124"/>
      <c r="AD780" s="124"/>
      <c r="AE780" s="124"/>
      <c r="AF780" s="124"/>
      <c r="AG780" s="124"/>
      <c r="AH780" s="124"/>
      <c r="AI780" s="124"/>
      <c r="AJ780" s="124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</row>
    <row r="781" spans="1:143" ht="12.75">
      <c r="A781" s="166"/>
      <c r="B781" s="8"/>
      <c r="C781" s="8"/>
      <c r="D781" s="165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4"/>
      <c r="AI781" s="124"/>
      <c r="AJ781" s="124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</row>
    <row r="782" spans="1:143" ht="12.75">
      <c r="A782" s="166"/>
      <c r="B782" s="8"/>
      <c r="C782" s="8"/>
      <c r="D782" s="165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4"/>
      <c r="AI782" s="124"/>
      <c r="AJ782" s="124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</row>
    <row r="783" spans="1:143" ht="12.75">
      <c r="A783" s="166"/>
      <c r="B783" s="8"/>
      <c r="C783" s="8"/>
      <c r="D783" s="165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4"/>
      <c r="AI783" s="124"/>
      <c r="AJ783" s="124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</row>
    <row r="784" spans="1:143" ht="12.75">
      <c r="A784" s="166"/>
      <c r="B784" s="8"/>
      <c r="C784" s="8"/>
      <c r="D784" s="165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</row>
    <row r="785" spans="1:143" ht="12.75">
      <c r="A785" s="166"/>
      <c r="B785" s="8"/>
      <c r="C785" s="8"/>
      <c r="D785" s="165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4"/>
      <c r="AI785" s="124"/>
      <c r="AJ785" s="124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</row>
    <row r="786" spans="1:143" ht="12.75">
      <c r="A786" s="166"/>
      <c r="B786" s="8"/>
      <c r="C786" s="8"/>
      <c r="D786" s="165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  <c r="AJ786" s="124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</row>
    <row r="787" spans="1:143" ht="12.75">
      <c r="A787" s="166"/>
      <c r="B787" s="8"/>
      <c r="C787" s="8"/>
      <c r="D787" s="165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4"/>
      <c r="AI787" s="124"/>
      <c r="AJ787" s="124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</row>
    <row r="788" spans="1:143" ht="12.75">
      <c r="A788" s="166"/>
      <c r="B788" s="8"/>
      <c r="C788" s="8"/>
      <c r="D788" s="165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4"/>
      <c r="AI788" s="124"/>
      <c r="AJ788" s="124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</row>
    <row r="789" spans="1:143" ht="12.75">
      <c r="A789" s="166"/>
      <c r="B789" s="8"/>
      <c r="C789" s="8"/>
      <c r="D789" s="165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124"/>
      <c r="Z789" s="124"/>
      <c r="AA789" s="124"/>
      <c r="AB789" s="124"/>
      <c r="AC789" s="124"/>
      <c r="AD789" s="124"/>
      <c r="AE789" s="124"/>
      <c r="AF789" s="124"/>
      <c r="AG789" s="124"/>
      <c r="AH789" s="124"/>
      <c r="AI789" s="124"/>
      <c r="AJ789" s="124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</row>
    <row r="790" spans="1:143" ht="12.75">
      <c r="A790" s="166"/>
      <c r="B790" s="8"/>
      <c r="C790" s="8"/>
      <c r="D790" s="165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4"/>
      <c r="AI790" s="124"/>
      <c r="AJ790" s="124"/>
      <c r="AK790" s="124"/>
      <c r="AL790" s="124"/>
      <c r="AM790" s="124"/>
      <c r="AN790" s="124"/>
      <c r="AO790" s="124"/>
      <c r="AP790" s="124"/>
      <c r="AQ790" s="124"/>
      <c r="AR790" s="124"/>
      <c r="AS790" s="124"/>
      <c r="AT790" s="124"/>
      <c r="AU790" s="124"/>
      <c r="AV790" s="124"/>
      <c r="AW790" s="124"/>
      <c r="AX790" s="124"/>
      <c r="AY790" s="124"/>
      <c r="AZ790" s="124"/>
      <c r="BA790" s="124"/>
      <c r="BB790" s="124"/>
      <c r="BC790" s="124"/>
      <c r="BD790" s="124"/>
      <c r="BE790" s="124"/>
      <c r="BF790" s="124"/>
      <c r="BG790" s="124"/>
      <c r="BH790" s="124"/>
      <c r="BI790" s="124"/>
      <c r="BJ790" s="124"/>
      <c r="BK790" s="124"/>
      <c r="BL790" s="124"/>
      <c r="BM790" s="124"/>
      <c r="BN790" s="124"/>
      <c r="BO790" s="124"/>
      <c r="BP790" s="124"/>
      <c r="BQ790" s="124"/>
      <c r="BR790" s="124"/>
      <c r="BS790" s="124"/>
      <c r="BT790" s="124"/>
      <c r="BU790" s="124"/>
      <c r="BV790" s="124"/>
      <c r="BW790" s="124"/>
      <c r="BX790" s="124"/>
      <c r="BY790" s="124"/>
      <c r="BZ790" s="124"/>
      <c r="CA790" s="124"/>
      <c r="CB790" s="124"/>
      <c r="CC790" s="124"/>
      <c r="CD790" s="124"/>
      <c r="CE790" s="124"/>
      <c r="CF790" s="124"/>
      <c r="CG790" s="124"/>
      <c r="CH790" s="124"/>
      <c r="CI790" s="124"/>
      <c r="CJ790" s="124"/>
      <c r="CK790" s="124"/>
      <c r="CL790" s="124"/>
      <c r="CM790" s="124"/>
      <c r="CN790" s="124"/>
      <c r="CO790" s="124"/>
      <c r="CP790" s="124"/>
      <c r="CQ790" s="124"/>
      <c r="CR790" s="124"/>
      <c r="CS790" s="124"/>
      <c r="CT790" s="124"/>
      <c r="CU790" s="124"/>
      <c r="CV790" s="124"/>
      <c r="CW790" s="124"/>
      <c r="CX790" s="124"/>
      <c r="CY790" s="124"/>
      <c r="CZ790" s="124"/>
      <c r="DA790" s="124"/>
      <c r="DB790" s="124"/>
      <c r="DC790" s="124"/>
      <c r="DD790" s="124"/>
      <c r="DE790" s="124"/>
      <c r="DF790" s="124"/>
      <c r="DG790" s="124"/>
      <c r="DH790" s="124"/>
      <c r="DI790" s="124"/>
      <c r="DJ790" s="124"/>
      <c r="DK790" s="124"/>
      <c r="DL790" s="124"/>
      <c r="DM790" s="124"/>
      <c r="DN790" s="124"/>
      <c r="DO790" s="124"/>
      <c r="DP790" s="124"/>
      <c r="DQ790" s="124"/>
      <c r="DR790" s="124"/>
      <c r="DS790" s="124"/>
      <c r="DT790" s="124"/>
      <c r="DU790" s="124"/>
      <c r="DV790" s="124"/>
      <c r="DW790" s="124"/>
      <c r="DX790" s="124"/>
      <c r="DY790" s="124"/>
      <c r="DZ790" s="124"/>
      <c r="EA790" s="124"/>
      <c r="EB790" s="124"/>
      <c r="EC790" s="124"/>
      <c r="ED790" s="124"/>
      <c r="EE790" s="124"/>
      <c r="EF790" s="124"/>
      <c r="EG790" s="124"/>
      <c r="EH790" s="124"/>
      <c r="EI790" s="124"/>
      <c r="EJ790" s="124"/>
      <c r="EK790" s="124"/>
      <c r="EL790" s="124"/>
      <c r="EM790" s="124"/>
    </row>
    <row r="791" spans="1:143" ht="12.75">
      <c r="A791" s="166"/>
      <c r="B791" s="8"/>
      <c r="C791" s="8"/>
      <c r="D791" s="165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124"/>
      <c r="Z791" s="124"/>
      <c r="AA791" s="124"/>
      <c r="AB791" s="124"/>
      <c r="AC791" s="124"/>
      <c r="AD791" s="124"/>
      <c r="AE791" s="124"/>
      <c r="AF791" s="124"/>
      <c r="AG791" s="124"/>
      <c r="AH791" s="124"/>
      <c r="AI791" s="124"/>
      <c r="AJ791" s="124"/>
      <c r="AK791" s="124"/>
      <c r="AL791" s="124"/>
      <c r="AM791" s="124"/>
      <c r="AN791" s="124"/>
      <c r="AO791" s="124"/>
      <c r="AP791" s="124"/>
      <c r="AQ791" s="124"/>
      <c r="AR791" s="124"/>
      <c r="AS791" s="124"/>
      <c r="AT791" s="124"/>
      <c r="AU791" s="124"/>
      <c r="AV791" s="124"/>
      <c r="AW791" s="124"/>
      <c r="AX791" s="124"/>
      <c r="AY791" s="124"/>
      <c r="AZ791" s="124"/>
      <c r="BA791" s="124"/>
      <c r="BB791" s="124"/>
      <c r="BC791" s="124"/>
      <c r="BD791" s="124"/>
      <c r="BE791" s="124"/>
      <c r="BF791" s="124"/>
      <c r="BG791" s="124"/>
      <c r="BH791" s="124"/>
      <c r="BI791" s="124"/>
      <c r="BJ791" s="124"/>
      <c r="BK791" s="124"/>
      <c r="BL791" s="124"/>
      <c r="BM791" s="124"/>
      <c r="BN791" s="124"/>
      <c r="BO791" s="124"/>
      <c r="BP791" s="124"/>
      <c r="BQ791" s="124"/>
      <c r="BR791" s="124"/>
      <c r="BS791" s="124"/>
      <c r="BT791" s="124"/>
      <c r="BU791" s="124"/>
      <c r="BV791" s="124"/>
      <c r="BW791" s="124"/>
      <c r="BX791" s="124"/>
      <c r="BY791" s="124"/>
      <c r="BZ791" s="124"/>
      <c r="CA791" s="124"/>
      <c r="CB791" s="124"/>
      <c r="CC791" s="124"/>
      <c r="CD791" s="124"/>
      <c r="CE791" s="124"/>
      <c r="CF791" s="124"/>
      <c r="CG791" s="124"/>
      <c r="CH791" s="124"/>
      <c r="CI791" s="124"/>
      <c r="CJ791" s="124"/>
      <c r="CK791" s="124"/>
      <c r="CL791" s="124"/>
      <c r="CM791" s="124"/>
      <c r="CN791" s="124"/>
      <c r="CO791" s="124"/>
      <c r="CP791" s="124"/>
      <c r="CQ791" s="124"/>
      <c r="CR791" s="124"/>
      <c r="CS791" s="124"/>
      <c r="CT791" s="124"/>
      <c r="CU791" s="124"/>
      <c r="CV791" s="124"/>
      <c r="CW791" s="124"/>
      <c r="CX791" s="124"/>
      <c r="CY791" s="124"/>
      <c r="CZ791" s="124"/>
      <c r="DA791" s="124"/>
      <c r="DB791" s="124"/>
      <c r="DC791" s="124"/>
      <c r="DD791" s="124"/>
      <c r="DE791" s="124"/>
      <c r="DF791" s="124"/>
      <c r="DG791" s="124"/>
      <c r="DH791" s="124"/>
      <c r="DI791" s="124"/>
      <c r="DJ791" s="124"/>
      <c r="DK791" s="124"/>
      <c r="DL791" s="124"/>
      <c r="DM791" s="124"/>
      <c r="DN791" s="124"/>
      <c r="DO791" s="124"/>
      <c r="DP791" s="124"/>
      <c r="DQ791" s="124"/>
      <c r="DR791" s="124"/>
      <c r="DS791" s="124"/>
      <c r="DT791" s="124"/>
      <c r="DU791" s="124"/>
      <c r="DV791" s="124"/>
      <c r="DW791" s="124"/>
      <c r="DX791" s="124"/>
      <c r="DY791" s="124"/>
      <c r="DZ791" s="124"/>
      <c r="EA791" s="124"/>
      <c r="EB791" s="124"/>
      <c r="EC791" s="124"/>
      <c r="ED791" s="124"/>
      <c r="EE791" s="124"/>
      <c r="EF791" s="124"/>
      <c r="EG791" s="124"/>
      <c r="EH791" s="124"/>
      <c r="EI791" s="124"/>
      <c r="EJ791" s="124"/>
      <c r="EK791" s="124"/>
      <c r="EL791" s="124"/>
      <c r="EM791" s="124"/>
    </row>
    <row r="792" spans="1:143" ht="12.75">
      <c r="A792" s="166"/>
      <c r="B792" s="8"/>
      <c r="C792" s="8"/>
      <c r="D792" s="165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124"/>
      <c r="Z792" s="124"/>
      <c r="AA792" s="124"/>
      <c r="AB792" s="124"/>
      <c r="AC792" s="124"/>
      <c r="AD792" s="124"/>
      <c r="AE792" s="124"/>
      <c r="AF792" s="124"/>
      <c r="AG792" s="124"/>
      <c r="AH792" s="124"/>
      <c r="AI792" s="124"/>
      <c r="AJ792" s="124"/>
      <c r="AK792" s="124"/>
      <c r="AL792" s="124"/>
      <c r="AM792" s="124"/>
      <c r="AN792" s="124"/>
      <c r="AO792" s="124"/>
      <c r="AP792" s="124"/>
      <c r="AQ792" s="124"/>
      <c r="AR792" s="124"/>
      <c r="AS792" s="124"/>
      <c r="AT792" s="124"/>
      <c r="AU792" s="124"/>
      <c r="AV792" s="124"/>
      <c r="AW792" s="124"/>
      <c r="AX792" s="124"/>
      <c r="AY792" s="124"/>
      <c r="AZ792" s="124"/>
      <c r="BA792" s="124"/>
      <c r="BB792" s="124"/>
      <c r="BC792" s="124"/>
      <c r="BD792" s="124"/>
      <c r="BE792" s="124"/>
      <c r="BF792" s="124"/>
      <c r="BG792" s="124"/>
      <c r="BH792" s="124"/>
      <c r="BI792" s="124"/>
      <c r="BJ792" s="124"/>
      <c r="BK792" s="124"/>
      <c r="BL792" s="124"/>
      <c r="BM792" s="124"/>
      <c r="BN792" s="124"/>
      <c r="BO792" s="124"/>
      <c r="BP792" s="124"/>
      <c r="BQ792" s="124"/>
      <c r="BR792" s="124"/>
      <c r="BS792" s="124"/>
      <c r="BT792" s="124"/>
      <c r="BU792" s="124"/>
      <c r="BV792" s="124"/>
      <c r="BW792" s="124"/>
      <c r="BX792" s="124"/>
      <c r="BY792" s="124"/>
      <c r="BZ792" s="124"/>
      <c r="CA792" s="124"/>
      <c r="CB792" s="124"/>
      <c r="CC792" s="124"/>
      <c r="CD792" s="124"/>
      <c r="CE792" s="124"/>
      <c r="CF792" s="124"/>
      <c r="CG792" s="124"/>
      <c r="CH792" s="124"/>
      <c r="CI792" s="124"/>
      <c r="CJ792" s="124"/>
      <c r="CK792" s="124"/>
      <c r="CL792" s="124"/>
      <c r="CM792" s="124"/>
      <c r="CN792" s="124"/>
      <c r="CO792" s="124"/>
      <c r="CP792" s="124"/>
      <c r="CQ792" s="124"/>
      <c r="CR792" s="124"/>
      <c r="CS792" s="124"/>
      <c r="CT792" s="124"/>
      <c r="CU792" s="124"/>
      <c r="CV792" s="124"/>
      <c r="CW792" s="124"/>
      <c r="CX792" s="124"/>
      <c r="CY792" s="124"/>
      <c r="CZ792" s="124"/>
      <c r="DA792" s="124"/>
      <c r="DB792" s="124"/>
      <c r="DC792" s="124"/>
      <c r="DD792" s="124"/>
      <c r="DE792" s="124"/>
      <c r="DF792" s="124"/>
      <c r="DG792" s="124"/>
      <c r="DH792" s="124"/>
      <c r="DI792" s="124"/>
      <c r="DJ792" s="124"/>
      <c r="DK792" s="124"/>
      <c r="DL792" s="124"/>
      <c r="DM792" s="124"/>
      <c r="DN792" s="124"/>
      <c r="DO792" s="124"/>
      <c r="DP792" s="124"/>
      <c r="DQ792" s="124"/>
      <c r="DR792" s="124"/>
      <c r="DS792" s="124"/>
      <c r="DT792" s="124"/>
      <c r="DU792" s="124"/>
      <c r="DV792" s="124"/>
      <c r="DW792" s="124"/>
      <c r="DX792" s="124"/>
      <c r="DY792" s="124"/>
      <c r="DZ792" s="124"/>
      <c r="EA792" s="124"/>
      <c r="EB792" s="124"/>
      <c r="EC792" s="124"/>
      <c r="ED792" s="124"/>
      <c r="EE792" s="124"/>
      <c r="EF792" s="124"/>
      <c r="EG792" s="124"/>
      <c r="EH792" s="124"/>
      <c r="EI792" s="124"/>
      <c r="EJ792" s="124"/>
      <c r="EK792" s="124"/>
      <c r="EL792" s="124"/>
      <c r="EM792" s="124"/>
    </row>
    <row r="793" spans="1:143" ht="12.75">
      <c r="A793" s="166"/>
      <c r="B793" s="8"/>
      <c r="C793" s="8"/>
      <c r="D793" s="165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4"/>
      <c r="AI793" s="124"/>
      <c r="AJ793" s="124"/>
      <c r="AK793" s="124"/>
      <c r="AL793" s="124"/>
      <c r="AM793" s="124"/>
      <c r="AN793" s="124"/>
      <c r="AO793" s="124"/>
      <c r="AP793" s="124"/>
      <c r="AQ793" s="124"/>
      <c r="AR793" s="124"/>
      <c r="AS793" s="124"/>
      <c r="AT793" s="124"/>
      <c r="AU793" s="124"/>
      <c r="AV793" s="124"/>
      <c r="AW793" s="124"/>
      <c r="AX793" s="124"/>
      <c r="AY793" s="124"/>
      <c r="AZ793" s="124"/>
      <c r="BA793" s="124"/>
      <c r="BB793" s="124"/>
      <c r="BC793" s="124"/>
      <c r="BD793" s="124"/>
      <c r="BE793" s="124"/>
      <c r="BF793" s="124"/>
      <c r="BG793" s="124"/>
      <c r="BH793" s="124"/>
      <c r="BI793" s="124"/>
      <c r="BJ793" s="124"/>
      <c r="BK793" s="124"/>
      <c r="BL793" s="124"/>
      <c r="BM793" s="124"/>
      <c r="BN793" s="124"/>
      <c r="BO793" s="124"/>
      <c r="BP793" s="124"/>
      <c r="BQ793" s="124"/>
      <c r="BR793" s="124"/>
      <c r="BS793" s="124"/>
      <c r="BT793" s="124"/>
      <c r="BU793" s="124"/>
      <c r="BV793" s="124"/>
      <c r="BW793" s="124"/>
      <c r="BX793" s="124"/>
      <c r="BY793" s="124"/>
      <c r="BZ793" s="124"/>
      <c r="CA793" s="124"/>
      <c r="CB793" s="124"/>
      <c r="CC793" s="124"/>
      <c r="CD793" s="124"/>
      <c r="CE793" s="124"/>
      <c r="CF793" s="124"/>
      <c r="CG793" s="124"/>
      <c r="CH793" s="124"/>
      <c r="CI793" s="124"/>
      <c r="CJ793" s="124"/>
      <c r="CK793" s="124"/>
      <c r="CL793" s="124"/>
      <c r="CM793" s="124"/>
      <c r="CN793" s="124"/>
      <c r="CO793" s="124"/>
      <c r="CP793" s="124"/>
      <c r="CQ793" s="124"/>
      <c r="CR793" s="124"/>
      <c r="CS793" s="124"/>
      <c r="CT793" s="124"/>
      <c r="CU793" s="124"/>
      <c r="CV793" s="124"/>
      <c r="CW793" s="124"/>
      <c r="CX793" s="124"/>
      <c r="CY793" s="124"/>
      <c r="CZ793" s="124"/>
      <c r="DA793" s="124"/>
      <c r="DB793" s="124"/>
      <c r="DC793" s="124"/>
      <c r="DD793" s="124"/>
      <c r="DE793" s="124"/>
      <c r="DF793" s="124"/>
      <c r="DG793" s="124"/>
      <c r="DH793" s="124"/>
      <c r="DI793" s="124"/>
      <c r="DJ793" s="124"/>
      <c r="DK793" s="124"/>
      <c r="DL793" s="124"/>
      <c r="DM793" s="124"/>
      <c r="DN793" s="124"/>
      <c r="DO793" s="124"/>
      <c r="DP793" s="124"/>
      <c r="DQ793" s="124"/>
      <c r="DR793" s="124"/>
      <c r="DS793" s="124"/>
      <c r="DT793" s="124"/>
      <c r="DU793" s="124"/>
      <c r="DV793" s="124"/>
      <c r="DW793" s="124"/>
      <c r="DX793" s="124"/>
      <c r="DY793" s="124"/>
      <c r="DZ793" s="124"/>
      <c r="EA793" s="124"/>
      <c r="EB793" s="124"/>
      <c r="EC793" s="124"/>
      <c r="ED793" s="124"/>
      <c r="EE793" s="124"/>
      <c r="EF793" s="124"/>
      <c r="EG793" s="124"/>
      <c r="EH793" s="124"/>
      <c r="EI793" s="124"/>
      <c r="EJ793" s="124"/>
      <c r="EK793" s="124"/>
      <c r="EL793" s="124"/>
      <c r="EM793" s="124"/>
    </row>
    <row r="794" spans="1:143" ht="12.75">
      <c r="A794" s="166"/>
      <c r="B794" s="8"/>
      <c r="C794" s="8"/>
      <c r="D794" s="165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4"/>
      <c r="AI794" s="124"/>
      <c r="AJ794" s="124"/>
      <c r="AK794" s="124"/>
      <c r="AL794" s="124"/>
      <c r="AM794" s="124"/>
      <c r="AN794" s="124"/>
      <c r="AO794" s="124"/>
      <c r="AP794" s="124"/>
      <c r="AQ794" s="124"/>
      <c r="AR794" s="124"/>
      <c r="AS794" s="124"/>
      <c r="AT794" s="124"/>
      <c r="AU794" s="124"/>
      <c r="AV794" s="124"/>
      <c r="AW794" s="124"/>
      <c r="AX794" s="124"/>
      <c r="AY794" s="124"/>
      <c r="AZ794" s="124"/>
      <c r="BA794" s="124"/>
      <c r="BB794" s="124"/>
      <c r="BC794" s="124"/>
      <c r="BD794" s="124"/>
      <c r="BE794" s="124"/>
      <c r="BF794" s="124"/>
      <c r="BG794" s="124"/>
      <c r="BH794" s="124"/>
      <c r="BI794" s="124"/>
      <c r="BJ794" s="124"/>
      <c r="BK794" s="124"/>
      <c r="BL794" s="124"/>
      <c r="BM794" s="124"/>
      <c r="BN794" s="124"/>
      <c r="BO794" s="124"/>
      <c r="BP794" s="124"/>
      <c r="BQ794" s="124"/>
      <c r="BR794" s="124"/>
      <c r="BS794" s="124"/>
      <c r="BT794" s="124"/>
      <c r="BU794" s="124"/>
      <c r="BV794" s="124"/>
      <c r="BW794" s="124"/>
      <c r="BX794" s="124"/>
      <c r="BY794" s="124"/>
      <c r="BZ794" s="124"/>
      <c r="CA794" s="124"/>
      <c r="CB794" s="124"/>
      <c r="CC794" s="124"/>
      <c r="CD794" s="124"/>
      <c r="CE794" s="124"/>
      <c r="CF794" s="124"/>
      <c r="CG794" s="124"/>
      <c r="CH794" s="124"/>
      <c r="CI794" s="124"/>
      <c r="CJ794" s="124"/>
      <c r="CK794" s="124"/>
      <c r="CL794" s="124"/>
      <c r="CM794" s="124"/>
      <c r="CN794" s="124"/>
      <c r="CO794" s="124"/>
      <c r="CP794" s="124"/>
      <c r="CQ794" s="124"/>
      <c r="CR794" s="124"/>
      <c r="CS794" s="124"/>
      <c r="CT794" s="124"/>
      <c r="CU794" s="124"/>
      <c r="CV794" s="124"/>
      <c r="CW794" s="124"/>
      <c r="CX794" s="124"/>
      <c r="CY794" s="124"/>
      <c r="CZ794" s="124"/>
      <c r="DA794" s="124"/>
      <c r="DB794" s="124"/>
      <c r="DC794" s="124"/>
      <c r="DD794" s="124"/>
      <c r="DE794" s="124"/>
      <c r="DF794" s="124"/>
      <c r="DG794" s="124"/>
      <c r="DH794" s="124"/>
      <c r="DI794" s="124"/>
      <c r="DJ794" s="124"/>
      <c r="DK794" s="124"/>
      <c r="DL794" s="124"/>
      <c r="DM794" s="124"/>
      <c r="DN794" s="124"/>
      <c r="DO794" s="124"/>
      <c r="DP794" s="124"/>
      <c r="DQ794" s="124"/>
      <c r="DR794" s="124"/>
      <c r="DS794" s="124"/>
      <c r="DT794" s="124"/>
      <c r="DU794" s="124"/>
      <c r="DV794" s="124"/>
      <c r="DW794" s="124"/>
      <c r="DX794" s="124"/>
      <c r="DY794" s="124"/>
      <c r="DZ794" s="124"/>
      <c r="EA794" s="124"/>
      <c r="EB794" s="124"/>
      <c r="EC794" s="124"/>
      <c r="ED794" s="124"/>
      <c r="EE794" s="124"/>
      <c r="EF794" s="124"/>
      <c r="EG794" s="124"/>
      <c r="EH794" s="124"/>
      <c r="EI794" s="124"/>
      <c r="EJ794" s="124"/>
      <c r="EK794" s="124"/>
      <c r="EL794" s="124"/>
      <c r="EM794" s="124"/>
    </row>
    <row r="795" spans="1:143" ht="12.75">
      <c r="A795" s="166"/>
      <c r="B795" s="8"/>
      <c r="C795" s="8"/>
      <c r="D795" s="165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124"/>
      <c r="Z795" s="124"/>
      <c r="AA795" s="124"/>
      <c r="AB795" s="124"/>
      <c r="AC795" s="124"/>
      <c r="AD795" s="124"/>
      <c r="AE795" s="124"/>
      <c r="AF795" s="124"/>
      <c r="AG795" s="124"/>
      <c r="AH795" s="124"/>
      <c r="AI795" s="124"/>
      <c r="AJ795" s="124"/>
      <c r="AK795" s="124"/>
      <c r="AL795" s="124"/>
      <c r="AM795" s="124"/>
      <c r="AN795" s="124"/>
      <c r="AO795" s="124"/>
      <c r="AP795" s="124"/>
      <c r="AQ795" s="124"/>
      <c r="AR795" s="124"/>
      <c r="AS795" s="124"/>
      <c r="AT795" s="124"/>
      <c r="AU795" s="124"/>
      <c r="AV795" s="124"/>
      <c r="AW795" s="124"/>
      <c r="AX795" s="124"/>
      <c r="AY795" s="124"/>
      <c r="AZ795" s="124"/>
      <c r="BA795" s="124"/>
      <c r="BB795" s="124"/>
      <c r="BC795" s="124"/>
      <c r="BD795" s="124"/>
      <c r="BE795" s="124"/>
      <c r="BF795" s="124"/>
      <c r="BG795" s="124"/>
      <c r="BH795" s="124"/>
      <c r="BI795" s="124"/>
      <c r="BJ795" s="124"/>
      <c r="BK795" s="124"/>
      <c r="BL795" s="124"/>
      <c r="BM795" s="124"/>
      <c r="BN795" s="124"/>
      <c r="BO795" s="124"/>
      <c r="BP795" s="124"/>
      <c r="BQ795" s="124"/>
      <c r="BR795" s="124"/>
      <c r="BS795" s="124"/>
      <c r="BT795" s="124"/>
      <c r="BU795" s="124"/>
      <c r="BV795" s="124"/>
      <c r="BW795" s="124"/>
      <c r="BX795" s="124"/>
      <c r="BY795" s="124"/>
      <c r="BZ795" s="124"/>
      <c r="CA795" s="124"/>
      <c r="CB795" s="124"/>
      <c r="CC795" s="124"/>
      <c r="CD795" s="124"/>
      <c r="CE795" s="124"/>
      <c r="CF795" s="124"/>
      <c r="CG795" s="124"/>
      <c r="CH795" s="124"/>
      <c r="CI795" s="124"/>
      <c r="CJ795" s="124"/>
      <c r="CK795" s="124"/>
      <c r="CL795" s="124"/>
      <c r="CM795" s="124"/>
      <c r="CN795" s="124"/>
      <c r="CO795" s="124"/>
      <c r="CP795" s="124"/>
      <c r="CQ795" s="124"/>
      <c r="CR795" s="124"/>
      <c r="CS795" s="124"/>
      <c r="CT795" s="124"/>
      <c r="CU795" s="124"/>
      <c r="CV795" s="124"/>
      <c r="CW795" s="124"/>
      <c r="CX795" s="124"/>
      <c r="CY795" s="124"/>
      <c r="CZ795" s="124"/>
      <c r="DA795" s="124"/>
      <c r="DB795" s="124"/>
      <c r="DC795" s="124"/>
      <c r="DD795" s="124"/>
      <c r="DE795" s="124"/>
      <c r="DF795" s="124"/>
      <c r="DG795" s="124"/>
      <c r="DH795" s="124"/>
      <c r="DI795" s="124"/>
      <c r="DJ795" s="124"/>
      <c r="DK795" s="124"/>
      <c r="DL795" s="124"/>
      <c r="DM795" s="124"/>
      <c r="DN795" s="124"/>
      <c r="DO795" s="124"/>
      <c r="DP795" s="124"/>
      <c r="DQ795" s="124"/>
      <c r="DR795" s="124"/>
      <c r="DS795" s="124"/>
      <c r="DT795" s="124"/>
      <c r="DU795" s="124"/>
      <c r="DV795" s="124"/>
      <c r="DW795" s="124"/>
      <c r="DX795" s="124"/>
      <c r="DY795" s="124"/>
      <c r="DZ795" s="124"/>
      <c r="EA795" s="124"/>
      <c r="EB795" s="124"/>
      <c r="EC795" s="124"/>
      <c r="ED795" s="124"/>
      <c r="EE795" s="124"/>
      <c r="EF795" s="124"/>
      <c r="EG795" s="124"/>
      <c r="EH795" s="124"/>
      <c r="EI795" s="124"/>
      <c r="EJ795" s="124"/>
      <c r="EK795" s="124"/>
      <c r="EL795" s="124"/>
      <c r="EM795" s="124"/>
    </row>
    <row r="796" spans="1:143" ht="12.75">
      <c r="A796" s="166"/>
      <c r="B796" s="8"/>
      <c r="C796" s="8"/>
      <c r="D796" s="165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124"/>
      <c r="Z796" s="124"/>
      <c r="AA796" s="124"/>
      <c r="AB796" s="124"/>
      <c r="AC796" s="124"/>
      <c r="AD796" s="124"/>
      <c r="AE796" s="124"/>
      <c r="AF796" s="124"/>
      <c r="AG796" s="124"/>
      <c r="AH796" s="124"/>
      <c r="AI796" s="124"/>
      <c r="AJ796" s="124"/>
      <c r="AK796" s="124"/>
      <c r="AL796" s="124"/>
      <c r="AM796" s="124"/>
      <c r="AN796" s="124"/>
      <c r="AO796" s="124"/>
      <c r="AP796" s="124"/>
      <c r="AQ796" s="124"/>
      <c r="AR796" s="124"/>
      <c r="AS796" s="124"/>
      <c r="AT796" s="124"/>
      <c r="AU796" s="124"/>
      <c r="AV796" s="124"/>
      <c r="AW796" s="124"/>
      <c r="AX796" s="124"/>
      <c r="AY796" s="124"/>
      <c r="AZ796" s="124"/>
      <c r="BA796" s="124"/>
      <c r="BB796" s="124"/>
      <c r="BC796" s="124"/>
      <c r="BD796" s="124"/>
      <c r="BE796" s="124"/>
      <c r="BF796" s="124"/>
      <c r="BG796" s="124"/>
      <c r="BH796" s="124"/>
      <c r="BI796" s="124"/>
      <c r="BJ796" s="124"/>
      <c r="BK796" s="124"/>
      <c r="BL796" s="124"/>
      <c r="BM796" s="124"/>
      <c r="BN796" s="124"/>
      <c r="BO796" s="124"/>
      <c r="BP796" s="124"/>
      <c r="BQ796" s="124"/>
      <c r="BR796" s="124"/>
      <c r="BS796" s="124"/>
      <c r="BT796" s="124"/>
      <c r="BU796" s="124"/>
      <c r="BV796" s="124"/>
      <c r="BW796" s="124"/>
      <c r="BX796" s="124"/>
      <c r="BY796" s="124"/>
      <c r="BZ796" s="124"/>
      <c r="CA796" s="124"/>
      <c r="CB796" s="124"/>
      <c r="CC796" s="124"/>
      <c r="CD796" s="124"/>
      <c r="CE796" s="124"/>
      <c r="CF796" s="124"/>
      <c r="CG796" s="124"/>
      <c r="CH796" s="124"/>
      <c r="CI796" s="124"/>
      <c r="CJ796" s="124"/>
      <c r="CK796" s="124"/>
      <c r="CL796" s="124"/>
      <c r="CM796" s="124"/>
      <c r="CN796" s="124"/>
      <c r="CO796" s="124"/>
      <c r="CP796" s="124"/>
      <c r="CQ796" s="124"/>
      <c r="CR796" s="124"/>
      <c r="CS796" s="124"/>
      <c r="CT796" s="124"/>
      <c r="CU796" s="124"/>
      <c r="CV796" s="124"/>
      <c r="CW796" s="124"/>
      <c r="CX796" s="124"/>
      <c r="CY796" s="124"/>
      <c r="CZ796" s="124"/>
      <c r="DA796" s="124"/>
      <c r="DB796" s="124"/>
      <c r="DC796" s="124"/>
      <c r="DD796" s="124"/>
      <c r="DE796" s="124"/>
      <c r="DF796" s="124"/>
      <c r="DG796" s="124"/>
      <c r="DH796" s="124"/>
      <c r="DI796" s="124"/>
      <c r="DJ796" s="124"/>
      <c r="DK796" s="124"/>
      <c r="DL796" s="124"/>
      <c r="DM796" s="124"/>
      <c r="DN796" s="124"/>
      <c r="DO796" s="124"/>
      <c r="DP796" s="124"/>
      <c r="DQ796" s="124"/>
      <c r="DR796" s="124"/>
      <c r="DS796" s="124"/>
      <c r="DT796" s="124"/>
      <c r="DU796" s="124"/>
      <c r="DV796" s="124"/>
      <c r="DW796" s="124"/>
      <c r="DX796" s="124"/>
      <c r="DY796" s="124"/>
      <c r="DZ796" s="124"/>
      <c r="EA796" s="124"/>
      <c r="EB796" s="124"/>
      <c r="EC796" s="124"/>
      <c r="ED796" s="124"/>
      <c r="EE796" s="124"/>
      <c r="EF796" s="124"/>
      <c r="EG796" s="124"/>
      <c r="EH796" s="124"/>
      <c r="EI796" s="124"/>
      <c r="EJ796" s="124"/>
      <c r="EK796" s="124"/>
      <c r="EL796" s="124"/>
      <c r="EM796" s="124"/>
    </row>
    <row r="797" spans="1:143" ht="12.75">
      <c r="A797" s="166"/>
      <c r="B797" s="8"/>
      <c r="C797" s="8"/>
      <c r="D797" s="165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124"/>
      <c r="Z797" s="124"/>
      <c r="AA797" s="124"/>
      <c r="AB797" s="124"/>
      <c r="AC797" s="124"/>
      <c r="AD797" s="124"/>
      <c r="AE797" s="124"/>
      <c r="AF797" s="124"/>
      <c r="AG797" s="124"/>
      <c r="AH797" s="124"/>
      <c r="AI797" s="124"/>
      <c r="AJ797" s="124"/>
      <c r="AK797" s="124"/>
      <c r="AL797" s="124"/>
      <c r="AM797" s="124"/>
      <c r="AN797" s="124"/>
      <c r="AO797" s="124"/>
      <c r="AP797" s="124"/>
      <c r="AQ797" s="124"/>
      <c r="AR797" s="124"/>
      <c r="AS797" s="124"/>
      <c r="AT797" s="124"/>
      <c r="AU797" s="124"/>
      <c r="AV797" s="124"/>
      <c r="AW797" s="124"/>
      <c r="AX797" s="124"/>
      <c r="AY797" s="124"/>
      <c r="AZ797" s="124"/>
      <c r="BA797" s="124"/>
      <c r="BB797" s="124"/>
      <c r="BC797" s="124"/>
      <c r="BD797" s="124"/>
      <c r="BE797" s="124"/>
      <c r="BF797" s="124"/>
      <c r="BG797" s="124"/>
      <c r="BH797" s="124"/>
      <c r="BI797" s="124"/>
      <c r="BJ797" s="124"/>
      <c r="BK797" s="124"/>
      <c r="BL797" s="124"/>
      <c r="BM797" s="124"/>
      <c r="BN797" s="124"/>
      <c r="BO797" s="124"/>
      <c r="BP797" s="124"/>
      <c r="BQ797" s="124"/>
      <c r="BR797" s="124"/>
      <c r="BS797" s="124"/>
      <c r="BT797" s="124"/>
      <c r="BU797" s="124"/>
      <c r="BV797" s="124"/>
      <c r="BW797" s="124"/>
      <c r="BX797" s="124"/>
      <c r="BY797" s="124"/>
      <c r="BZ797" s="124"/>
      <c r="CA797" s="124"/>
      <c r="CB797" s="124"/>
      <c r="CC797" s="124"/>
      <c r="CD797" s="124"/>
      <c r="CE797" s="124"/>
      <c r="CF797" s="124"/>
      <c r="CG797" s="124"/>
      <c r="CH797" s="124"/>
      <c r="CI797" s="124"/>
      <c r="CJ797" s="124"/>
      <c r="CK797" s="124"/>
      <c r="CL797" s="124"/>
      <c r="CM797" s="124"/>
      <c r="CN797" s="124"/>
      <c r="CO797" s="124"/>
      <c r="CP797" s="124"/>
      <c r="CQ797" s="124"/>
      <c r="CR797" s="124"/>
      <c r="CS797" s="124"/>
      <c r="CT797" s="124"/>
      <c r="CU797" s="124"/>
      <c r="CV797" s="124"/>
      <c r="CW797" s="124"/>
      <c r="CX797" s="124"/>
      <c r="CY797" s="124"/>
      <c r="CZ797" s="124"/>
      <c r="DA797" s="124"/>
      <c r="DB797" s="124"/>
      <c r="DC797" s="124"/>
      <c r="DD797" s="124"/>
      <c r="DE797" s="124"/>
      <c r="DF797" s="124"/>
      <c r="DG797" s="124"/>
      <c r="DH797" s="124"/>
      <c r="DI797" s="124"/>
      <c r="DJ797" s="124"/>
      <c r="DK797" s="124"/>
      <c r="DL797" s="124"/>
      <c r="DM797" s="124"/>
      <c r="DN797" s="124"/>
      <c r="DO797" s="124"/>
      <c r="DP797" s="124"/>
      <c r="DQ797" s="124"/>
      <c r="DR797" s="124"/>
      <c r="DS797" s="124"/>
      <c r="DT797" s="124"/>
      <c r="DU797" s="124"/>
      <c r="DV797" s="124"/>
      <c r="DW797" s="124"/>
      <c r="DX797" s="124"/>
      <c r="DY797" s="124"/>
      <c r="DZ797" s="124"/>
      <c r="EA797" s="124"/>
      <c r="EB797" s="124"/>
      <c r="EC797" s="124"/>
      <c r="ED797" s="124"/>
      <c r="EE797" s="124"/>
      <c r="EF797" s="124"/>
      <c r="EG797" s="124"/>
      <c r="EH797" s="124"/>
      <c r="EI797" s="124"/>
      <c r="EJ797" s="124"/>
      <c r="EK797" s="124"/>
      <c r="EL797" s="124"/>
      <c r="EM797" s="124"/>
    </row>
    <row r="798" spans="1:143" ht="12.75">
      <c r="A798" s="166"/>
      <c r="B798" s="8"/>
      <c r="C798" s="8"/>
      <c r="D798" s="165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124"/>
      <c r="Z798" s="124"/>
      <c r="AA798" s="124"/>
      <c r="AB798" s="124"/>
      <c r="AC798" s="124"/>
      <c r="AD798" s="124"/>
      <c r="AE798" s="124"/>
      <c r="AF798" s="124"/>
      <c r="AG798" s="124"/>
      <c r="AH798" s="124"/>
      <c r="AI798" s="124"/>
      <c r="AJ798" s="124"/>
      <c r="AK798" s="124"/>
      <c r="AL798" s="124"/>
      <c r="AM798" s="124"/>
      <c r="AN798" s="124"/>
      <c r="AO798" s="124"/>
      <c r="AP798" s="124"/>
      <c r="AQ798" s="124"/>
      <c r="AR798" s="124"/>
      <c r="AS798" s="124"/>
      <c r="AT798" s="124"/>
      <c r="AU798" s="124"/>
      <c r="AV798" s="124"/>
      <c r="AW798" s="124"/>
      <c r="AX798" s="124"/>
      <c r="AY798" s="124"/>
      <c r="AZ798" s="124"/>
      <c r="BA798" s="124"/>
      <c r="BB798" s="124"/>
      <c r="BC798" s="124"/>
      <c r="BD798" s="124"/>
      <c r="BE798" s="124"/>
      <c r="BF798" s="124"/>
      <c r="BG798" s="124"/>
      <c r="BH798" s="124"/>
      <c r="BI798" s="124"/>
      <c r="BJ798" s="124"/>
      <c r="BK798" s="124"/>
      <c r="BL798" s="124"/>
      <c r="BM798" s="124"/>
      <c r="BN798" s="124"/>
      <c r="BO798" s="124"/>
      <c r="BP798" s="124"/>
      <c r="BQ798" s="124"/>
      <c r="BR798" s="124"/>
      <c r="BS798" s="124"/>
      <c r="BT798" s="124"/>
      <c r="BU798" s="124"/>
      <c r="BV798" s="124"/>
      <c r="BW798" s="124"/>
      <c r="BX798" s="124"/>
      <c r="BY798" s="124"/>
      <c r="BZ798" s="124"/>
      <c r="CA798" s="124"/>
      <c r="CB798" s="124"/>
      <c r="CC798" s="124"/>
      <c r="CD798" s="124"/>
      <c r="CE798" s="124"/>
      <c r="CF798" s="124"/>
      <c r="CG798" s="124"/>
      <c r="CH798" s="124"/>
      <c r="CI798" s="124"/>
      <c r="CJ798" s="124"/>
      <c r="CK798" s="124"/>
      <c r="CL798" s="124"/>
      <c r="CM798" s="124"/>
      <c r="CN798" s="124"/>
      <c r="CO798" s="124"/>
      <c r="CP798" s="124"/>
      <c r="CQ798" s="124"/>
      <c r="CR798" s="124"/>
      <c r="CS798" s="124"/>
      <c r="CT798" s="124"/>
      <c r="CU798" s="124"/>
      <c r="CV798" s="124"/>
      <c r="CW798" s="124"/>
      <c r="CX798" s="124"/>
      <c r="CY798" s="124"/>
      <c r="CZ798" s="124"/>
      <c r="DA798" s="124"/>
      <c r="DB798" s="124"/>
      <c r="DC798" s="124"/>
      <c r="DD798" s="124"/>
      <c r="DE798" s="124"/>
      <c r="DF798" s="124"/>
      <c r="DG798" s="124"/>
      <c r="DH798" s="124"/>
      <c r="DI798" s="124"/>
      <c r="DJ798" s="124"/>
      <c r="DK798" s="124"/>
      <c r="DL798" s="124"/>
      <c r="DM798" s="124"/>
      <c r="DN798" s="124"/>
      <c r="DO798" s="124"/>
      <c r="DP798" s="124"/>
      <c r="DQ798" s="124"/>
      <c r="DR798" s="124"/>
      <c r="DS798" s="124"/>
      <c r="DT798" s="124"/>
      <c r="DU798" s="124"/>
      <c r="DV798" s="124"/>
      <c r="DW798" s="124"/>
      <c r="DX798" s="124"/>
      <c r="DY798" s="124"/>
      <c r="DZ798" s="124"/>
      <c r="EA798" s="124"/>
      <c r="EB798" s="124"/>
      <c r="EC798" s="124"/>
      <c r="ED798" s="124"/>
      <c r="EE798" s="124"/>
      <c r="EF798" s="124"/>
      <c r="EG798" s="124"/>
      <c r="EH798" s="124"/>
      <c r="EI798" s="124"/>
      <c r="EJ798" s="124"/>
      <c r="EK798" s="124"/>
      <c r="EL798" s="124"/>
      <c r="EM798" s="124"/>
    </row>
    <row r="799" spans="1:143" ht="12.75">
      <c r="A799" s="166"/>
      <c r="B799" s="8"/>
      <c r="C799" s="8"/>
      <c r="D799" s="165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4"/>
      <c r="AI799" s="124"/>
      <c r="AJ799" s="124"/>
      <c r="AK799" s="124"/>
      <c r="AL799" s="124"/>
      <c r="AM799" s="124"/>
      <c r="AN799" s="124"/>
      <c r="AO799" s="124"/>
      <c r="AP799" s="124"/>
      <c r="AQ799" s="124"/>
      <c r="AR799" s="124"/>
      <c r="AS799" s="124"/>
      <c r="AT799" s="124"/>
      <c r="AU799" s="124"/>
      <c r="AV799" s="124"/>
      <c r="AW799" s="124"/>
      <c r="AX799" s="124"/>
      <c r="AY799" s="124"/>
      <c r="AZ799" s="124"/>
      <c r="BA799" s="124"/>
      <c r="BB799" s="124"/>
      <c r="BC799" s="124"/>
      <c r="BD799" s="124"/>
      <c r="BE799" s="124"/>
      <c r="BF799" s="124"/>
      <c r="BG799" s="124"/>
      <c r="BH799" s="124"/>
      <c r="BI799" s="124"/>
      <c r="BJ799" s="124"/>
      <c r="BK799" s="124"/>
      <c r="BL799" s="124"/>
      <c r="BM799" s="124"/>
      <c r="BN799" s="124"/>
      <c r="BO799" s="124"/>
      <c r="BP799" s="124"/>
      <c r="BQ799" s="124"/>
      <c r="BR799" s="124"/>
      <c r="BS799" s="124"/>
      <c r="BT799" s="124"/>
      <c r="BU799" s="124"/>
      <c r="BV799" s="124"/>
      <c r="BW799" s="124"/>
      <c r="BX799" s="124"/>
      <c r="BY799" s="124"/>
      <c r="BZ799" s="124"/>
      <c r="CA799" s="124"/>
      <c r="CB799" s="124"/>
      <c r="CC799" s="124"/>
      <c r="CD799" s="124"/>
      <c r="CE799" s="124"/>
      <c r="CF799" s="124"/>
      <c r="CG799" s="124"/>
      <c r="CH799" s="124"/>
      <c r="CI799" s="124"/>
      <c r="CJ799" s="124"/>
      <c r="CK799" s="124"/>
      <c r="CL799" s="124"/>
      <c r="CM799" s="124"/>
      <c r="CN799" s="124"/>
      <c r="CO799" s="124"/>
      <c r="CP799" s="124"/>
      <c r="CQ799" s="124"/>
      <c r="CR799" s="124"/>
      <c r="CS799" s="124"/>
      <c r="CT799" s="124"/>
      <c r="CU799" s="124"/>
      <c r="CV799" s="124"/>
      <c r="CW799" s="124"/>
      <c r="CX799" s="124"/>
      <c r="CY799" s="124"/>
      <c r="CZ799" s="124"/>
      <c r="DA799" s="124"/>
      <c r="DB799" s="124"/>
      <c r="DC799" s="124"/>
      <c r="DD799" s="124"/>
      <c r="DE799" s="124"/>
      <c r="DF799" s="124"/>
      <c r="DG799" s="124"/>
      <c r="DH799" s="124"/>
      <c r="DI799" s="124"/>
      <c r="DJ799" s="124"/>
      <c r="DK799" s="124"/>
      <c r="DL799" s="124"/>
      <c r="DM799" s="124"/>
      <c r="DN799" s="124"/>
      <c r="DO799" s="124"/>
      <c r="DP799" s="124"/>
      <c r="DQ799" s="124"/>
      <c r="DR799" s="124"/>
      <c r="DS799" s="124"/>
      <c r="DT799" s="124"/>
      <c r="DU799" s="124"/>
      <c r="DV799" s="124"/>
      <c r="DW799" s="124"/>
      <c r="DX799" s="124"/>
      <c r="DY799" s="124"/>
      <c r="DZ799" s="124"/>
      <c r="EA799" s="124"/>
      <c r="EB799" s="124"/>
      <c r="EC799" s="124"/>
      <c r="ED799" s="124"/>
      <c r="EE799" s="124"/>
      <c r="EF799" s="124"/>
      <c r="EG799" s="124"/>
      <c r="EH799" s="124"/>
      <c r="EI799" s="124"/>
      <c r="EJ799" s="124"/>
      <c r="EK799" s="124"/>
      <c r="EL799" s="124"/>
      <c r="EM799" s="124"/>
    </row>
    <row r="800" spans="1:143" ht="12.75">
      <c r="A800" s="166"/>
      <c r="B800" s="8"/>
      <c r="C800" s="8"/>
      <c r="D800" s="165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124"/>
      <c r="Z800" s="124"/>
      <c r="AA800" s="124"/>
      <c r="AB800" s="124"/>
      <c r="AC800" s="124"/>
      <c r="AD800" s="124"/>
      <c r="AE800" s="124"/>
      <c r="AF800" s="124"/>
      <c r="AG800" s="124"/>
      <c r="AH800" s="124"/>
      <c r="AI800" s="124"/>
      <c r="AJ800" s="124"/>
      <c r="AK800" s="124"/>
      <c r="AL800" s="124"/>
      <c r="AM800" s="124"/>
      <c r="AN800" s="124"/>
      <c r="AO800" s="124"/>
      <c r="AP800" s="124"/>
      <c r="AQ800" s="124"/>
      <c r="AR800" s="124"/>
      <c r="AS800" s="124"/>
      <c r="AT800" s="124"/>
      <c r="AU800" s="124"/>
      <c r="AV800" s="124"/>
      <c r="AW800" s="124"/>
      <c r="AX800" s="124"/>
      <c r="AY800" s="124"/>
      <c r="AZ800" s="124"/>
      <c r="BA800" s="124"/>
      <c r="BB800" s="124"/>
      <c r="BC800" s="124"/>
      <c r="BD800" s="124"/>
      <c r="BE800" s="124"/>
      <c r="BF800" s="124"/>
      <c r="BG800" s="124"/>
      <c r="BH800" s="124"/>
      <c r="BI800" s="124"/>
      <c r="BJ800" s="124"/>
      <c r="BK800" s="124"/>
      <c r="BL800" s="124"/>
      <c r="BM800" s="124"/>
      <c r="BN800" s="124"/>
      <c r="BO800" s="124"/>
      <c r="BP800" s="124"/>
      <c r="BQ800" s="124"/>
      <c r="BR800" s="124"/>
      <c r="BS800" s="124"/>
      <c r="BT800" s="124"/>
      <c r="BU800" s="124"/>
      <c r="BV800" s="124"/>
      <c r="BW800" s="124"/>
      <c r="BX800" s="124"/>
      <c r="BY800" s="124"/>
      <c r="BZ800" s="124"/>
      <c r="CA800" s="124"/>
      <c r="CB800" s="124"/>
      <c r="CC800" s="124"/>
      <c r="CD800" s="124"/>
      <c r="CE800" s="124"/>
      <c r="CF800" s="124"/>
      <c r="CG800" s="124"/>
      <c r="CH800" s="124"/>
      <c r="CI800" s="124"/>
      <c r="CJ800" s="124"/>
      <c r="CK800" s="124"/>
      <c r="CL800" s="124"/>
      <c r="CM800" s="124"/>
      <c r="CN800" s="124"/>
      <c r="CO800" s="124"/>
      <c r="CP800" s="124"/>
      <c r="CQ800" s="124"/>
      <c r="CR800" s="124"/>
      <c r="CS800" s="124"/>
      <c r="CT800" s="124"/>
      <c r="CU800" s="124"/>
      <c r="CV800" s="124"/>
      <c r="CW800" s="124"/>
      <c r="CX800" s="124"/>
      <c r="CY800" s="124"/>
      <c r="CZ800" s="124"/>
      <c r="DA800" s="124"/>
      <c r="DB800" s="124"/>
      <c r="DC800" s="124"/>
      <c r="DD800" s="124"/>
      <c r="DE800" s="124"/>
      <c r="DF800" s="124"/>
      <c r="DG800" s="124"/>
      <c r="DH800" s="124"/>
      <c r="DI800" s="124"/>
      <c r="DJ800" s="124"/>
      <c r="DK800" s="124"/>
      <c r="DL800" s="124"/>
      <c r="DM800" s="124"/>
      <c r="DN800" s="124"/>
      <c r="DO800" s="124"/>
      <c r="DP800" s="124"/>
      <c r="DQ800" s="124"/>
      <c r="DR800" s="124"/>
      <c r="DS800" s="124"/>
      <c r="DT800" s="124"/>
      <c r="DU800" s="124"/>
      <c r="DV800" s="124"/>
      <c r="DW800" s="124"/>
      <c r="DX800" s="124"/>
      <c r="DY800" s="124"/>
      <c r="DZ800" s="124"/>
      <c r="EA800" s="124"/>
      <c r="EB800" s="124"/>
      <c r="EC800" s="124"/>
      <c r="ED800" s="124"/>
      <c r="EE800" s="124"/>
      <c r="EF800" s="124"/>
      <c r="EG800" s="124"/>
      <c r="EH800" s="124"/>
      <c r="EI800" s="124"/>
      <c r="EJ800" s="124"/>
      <c r="EK800" s="124"/>
      <c r="EL800" s="124"/>
      <c r="EM800" s="124"/>
    </row>
    <row r="801" spans="1:143" ht="12.75">
      <c r="A801" s="167"/>
      <c r="B801" s="8"/>
      <c r="C801" s="8"/>
      <c r="D801" s="165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67"/>
      <c r="CE801" s="67"/>
      <c r="CF801" s="67"/>
      <c r="CG801" s="67"/>
      <c r="CH801" s="67"/>
      <c r="CI801" s="67"/>
      <c r="CJ801" s="67"/>
      <c r="CK801" s="67"/>
      <c r="CL801" s="67"/>
      <c r="CM801" s="67"/>
      <c r="CN801" s="67"/>
      <c r="CO801" s="67"/>
      <c r="CP801" s="67"/>
      <c r="CQ801" s="67"/>
      <c r="CR801" s="67"/>
      <c r="CS801" s="67"/>
      <c r="CT801" s="67"/>
      <c r="CU801" s="67"/>
      <c r="CV801" s="67"/>
      <c r="CW801" s="67"/>
      <c r="CX801" s="67"/>
      <c r="CY801" s="67"/>
      <c r="CZ801" s="67"/>
      <c r="DA801" s="67"/>
      <c r="DB801" s="67"/>
      <c r="DC801" s="67"/>
      <c r="DD801" s="67"/>
      <c r="DE801" s="67"/>
      <c r="DF801" s="67"/>
      <c r="DG801" s="67"/>
      <c r="DH801" s="67"/>
      <c r="DI801" s="67"/>
      <c r="DJ801" s="67"/>
      <c r="DK801" s="67"/>
      <c r="DL801" s="67"/>
      <c r="DM801" s="67"/>
      <c r="DN801" s="67"/>
      <c r="DO801" s="67"/>
      <c r="DP801" s="67"/>
      <c r="DQ801" s="67"/>
      <c r="DR801" s="67"/>
      <c r="DS801" s="67"/>
      <c r="DT801" s="67"/>
      <c r="DU801" s="67"/>
      <c r="DV801" s="67"/>
      <c r="DW801" s="67"/>
      <c r="DX801" s="67"/>
      <c r="DY801" s="67"/>
      <c r="DZ801" s="67"/>
      <c r="EA801" s="67"/>
      <c r="EB801" s="67"/>
      <c r="EC801" s="67"/>
      <c r="ED801" s="67"/>
      <c r="EE801" s="67"/>
      <c r="EF801" s="67"/>
      <c r="EG801" s="67"/>
      <c r="EH801" s="67"/>
      <c r="EI801" s="67"/>
      <c r="EJ801" s="67"/>
      <c r="EK801" s="67"/>
      <c r="EL801" s="67"/>
      <c r="EM801" s="67"/>
    </row>
    <row r="802" spans="1:143" ht="12.75">
      <c r="A802" s="167"/>
      <c r="B802" s="8"/>
      <c r="C802" s="8"/>
      <c r="D802" s="165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67"/>
      <c r="CE802" s="67"/>
      <c r="CF802" s="67"/>
      <c r="CG802" s="67"/>
      <c r="CH802" s="67"/>
      <c r="CI802" s="67"/>
      <c r="CJ802" s="67"/>
      <c r="CK802" s="67"/>
      <c r="CL802" s="67"/>
      <c r="CM802" s="67"/>
      <c r="CN802" s="67"/>
      <c r="CO802" s="67"/>
      <c r="CP802" s="67"/>
      <c r="CQ802" s="67"/>
      <c r="CR802" s="67"/>
      <c r="CS802" s="67"/>
      <c r="CT802" s="67"/>
      <c r="CU802" s="67"/>
      <c r="CV802" s="67"/>
      <c r="CW802" s="67"/>
      <c r="CX802" s="67"/>
      <c r="CY802" s="67"/>
      <c r="CZ802" s="67"/>
      <c r="DA802" s="67"/>
      <c r="DB802" s="67"/>
      <c r="DC802" s="67"/>
      <c r="DD802" s="67"/>
      <c r="DE802" s="67"/>
      <c r="DF802" s="67"/>
      <c r="DG802" s="67"/>
      <c r="DH802" s="67"/>
      <c r="DI802" s="67"/>
      <c r="DJ802" s="67"/>
      <c r="DK802" s="67"/>
      <c r="DL802" s="67"/>
      <c r="DM802" s="67"/>
      <c r="DN802" s="67"/>
      <c r="DO802" s="67"/>
      <c r="DP802" s="67"/>
      <c r="DQ802" s="67"/>
      <c r="DR802" s="67"/>
      <c r="DS802" s="67"/>
      <c r="DT802" s="67"/>
      <c r="DU802" s="67"/>
      <c r="DV802" s="67"/>
      <c r="DW802" s="67"/>
      <c r="DX802" s="67"/>
      <c r="DY802" s="67"/>
      <c r="DZ802" s="67"/>
      <c r="EA802" s="67"/>
      <c r="EB802" s="67"/>
      <c r="EC802" s="67"/>
      <c r="ED802" s="67"/>
      <c r="EE802" s="67"/>
      <c r="EF802" s="67"/>
      <c r="EG802" s="67"/>
      <c r="EH802" s="67"/>
      <c r="EI802" s="67"/>
      <c r="EJ802" s="67"/>
      <c r="EK802" s="67"/>
      <c r="EL802" s="67"/>
      <c r="EM802" s="67"/>
    </row>
    <row r="803" spans="1:143" ht="12.75">
      <c r="A803" s="167"/>
      <c r="B803" s="8"/>
      <c r="C803" s="8"/>
      <c r="D803" s="165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67"/>
      <c r="CE803" s="67"/>
      <c r="CF803" s="67"/>
      <c r="CG803" s="67"/>
      <c r="CH803" s="67"/>
      <c r="CI803" s="67"/>
      <c r="CJ803" s="67"/>
      <c r="CK803" s="67"/>
      <c r="CL803" s="67"/>
      <c r="CM803" s="67"/>
      <c r="CN803" s="67"/>
      <c r="CO803" s="67"/>
      <c r="CP803" s="67"/>
      <c r="CQ803" s="67"/>
      <c r="CR803" s="67"/>
      <c r="CS803" s="67"/>
      <c r="CT803" s="67"/>
      <c r="CU803" s="67"/>
      <c r="CV803" s="67"/>
      <c r="CW803" s="67"/>
      <c r="CX803" s="67"/>
      <c r="CY803" s="67"/>
      <c r="CZ803" s="67"/>
      <c r="DA803" s="67"/>
      <c r="DB803" s="67"/>
      <c r="DC803" s="67"/>
      <c r="DD803" s="67"/>
      <c r="DE803" s="67"/>
      <c r="DF803" s="67"/>
      <c r="DG803" s="67"/>
      <c r="DH803" s="67"/>
      <c r="DI803" s="67"/>
      <c r="DJ803" s="67"/>
      <c r="DK803" s="67"/>
      <c r="DL803" s="67"/>
      <c r="DM803" s="67"/>
      <c r="DN803" s="67"/>
      <c r="DO803" s="67"/>
      <c r="DP803" s="67"/>
      <c r="DQ803" s="67"/>
      <c r="DR803" s="67"/>
      <c r="DS803" s="67"/>
      <c r="DT803" s="67"/>
      <c r="DU803" s="67"/>
      <c r="DV803" s="67"/>
      <c r="DW803" s="67"/>
      <c r="DX803" s="67"/>
      <c r="DY803" s="67"/>
      <c r="DZ803" s="67"/>
      <c r="EA803" s="67"/>
      <c r="EB803" s="67"/>
      <c r="EC803" s="67"/>
      <c r="ED803" s="67"/>
      <c r="EE803" s="67"/>
      <c r="EF803" s="67"/>
      <c r="EG803" s="67"/>
      <c r="EH803" s="67"/>
      <c r="EI803" s="67"/>
      <c r="EJ803" s="67"/>
      <c r="EK803" s="67"/>
      <c r="EL803" s="67"/>
      <c r="EM803" s="67"/>
    </row>
    <row r="804" spans="1:143" ht="12.75">
      <c r="A804" s="167"/>
      <c r="B804" s="8"/>
      <c r="C804" s="8"/>
      <c r="D804" s="165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  <c r="BZ804" s="67"/>
      <c r="CA804" s="67"/>
      <c r="CB804" s="67"/>
      <c r="CC804" s="67"/>
      <c r="CD804" s="67"/>
      <c r="CE804" s="67"/>
      <c r="CF804" s="67"/>
      <c r="CG804" s="67"/>
      <c r="CH804" s="67"/>
      <c r="CI804" s="67"/>
      <c r="CJ804" s="67"/>
      <c r="CK804" s="67"/>
      <c r="CL804" s="67"/>
      <c r="CM804" s="67"/>
      <c r="CN804" s="67"/>
      <c r="CO804" s="67"/>
      <c r="CP804" s="67"/>
      <c r="CQ804" s="67"/>
      <c r="CR804" s="67"/>
      <c r="CS804" s="67"/>
      <c r="CT804" s="67"/>
      <c r="CU804" s="67"/>
      <c r="CV804" s="67"/>
      <c r="CW804" s="67"/>
      <c r="CX804" s="67"/>
      <c r="CY804" s="67"/>
      <c r="CZ804" s="67"/>
      <c r="DA804" s="67"/>
      <c r="DB804" s="67"/>
      <c r="DC804" s="67"/>
      <c r="DD804" s="67"/>
      <c r="DE804" s="67"/>
      <c r="DF804" s="67"/>
      <c r="DG804" s="67"/>
      <c r="DH804" s="67"/>
      <c r="DI804" s="67"/>
      <c r="DJ804" s="67"/>
      <c r="DK804" s="67"/>
      <c r="DL804" s="67"/>
      <c r="DM804" s="67"/>
      <c r="DN804" s="67"/>
      <c r="DO804" s="67"/>
      <c r="DP804" s="67"/>
      <c r="DQ804" s="67"/>
      <c r="DR804" s="67"/>
      <c r="DS804" s="67"/>
      <c r="DT804" s="67"/>
      <c r="DU804" s="67"/>
      <c r="DV804" s="67"/>
      <c r="DW804" s="67"/>
      <c r="DX804" s="67"/>
      <c r="DY804" s="67"/>
      <c r="DZ804" s="67"/>
      <c r="EA804" s="67"/>
      <c r="EB804" s="67"/>
      <c r="EC804" s="67"/>
      <c r="ED804" s="67"/>
      <c r="EE804" s="67"/>
      <c r="EF804" s="67"/>
      <c r="EG804" s="67"/>
      <c r="EH804" s="67"/>
      <c r="EI804" s="67"/>
      <c r="EJ804" s="67"/>
      <c r="EK804" s="67"/>
      <c r="EL804" s="67"/>
      <c r="EM804" s="67"/>
    </row>
    <row r="805" spans="1:143" ht="12.75">
      <c r="A805" s="167"/>
      <c r="B805" s="8"/>
      <c r="C805" s="8"/>
      <c r="D805" s="165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  <c r="BZ805" s="67"/>
      <c r="CA805" s="67"/>
      <c r="CB805" s="67"/>
      <c r="CC805" s="67"/>
      <c r="CD805" s="67"/>
      <c r="CE805" s="67"/>
      <c r="CF805" s="67"/>
      <c r="CG805" s="67"/>
      <c r="CH805" s="67"/>
      <c r="CI805" s="67"/>
      <c r="CJ805" s="67"/>
      <c r="CK805" s="67"/>
      <c r="CL805" s="67"/>
      <c r="CM805" s="67"/>
      <c r="CN805" s="67"/>
      <c r="CO805" s="67"/>
      <c r="CP805" s="67"/>
      <c r="CQ805" s="67"/>
      <c r="CR805" s="67"/>
      <c r="CS805" s="67"/>
      <c r="CT805" s="67"/>
      <c r="CU805" s="67"/>
      <c r="CV805" s="67"/>
      <c r="CW805" s="67"/>
      <c r="CX805" s="67"/>
      <c r="CY805" s="67"/>
      <c r="CZ805" s="67"/>
      <c r="DA805" s="67"/>
      <c r="DB805" s="67"/>
      <c r="DC805" s="67"/>
      <c r="DD805" s="67"/>
      <c r="DE805" s="67"/>
      <c r="DF805" s="67"/>
      <c r="DG805" s="67"/>
      <c r="DH805" s="67"/>
      <c r="DI805" s="67"/>
      <c r="DJ805" s="67"/>
      <c r="DK805" s="67"/>
      <c r="DL805" s="67"/>
      <c r="DM805" s="67"/>
      <c r="DN805" s="67"/>
      <c r="DO805" s="67"/>
      <c r="DP805" s="67"/>
      <c r="DQ805" s="67"/>
      <c r="DR805" s="67"/>
      <c r="DS805" s="67"/>
      <c r="DT805" s="67"/>
      <c r="DU805" s="67"/>
      <c r="DV805" s="67"/>
      <c r="DW805" s="67"/>
      <c r="DX805" s="67"/>
      <c r="DY805" s="67"/>
      <c r="DZ805" s="67"/>
      <c r="EA805" s="67"/>
      <c r="EB805" s="67"/>
      <c r="EC805" s="67"/>
      <c r="ED805" s="67"/>
      <c r="EE805" s="67"/>
      <c r="EF805" s="67"/>
      <c r="EG805" s="67"/>
      <c r="EH805" s="67"/>
      <c r="EI805" s="67"/>
      <c r="EJ805" s="67"/>
      <c r="EK805" s="67"/>
      <c r="EL805" s="67"/>
      <c r="EM805" s="67"/>
    </row>
    <row r="806" spans="1:143" ht="12.75">
      <c r="A806" s="167"/>
      <c r="B806" s="8"/>
      <c r="C806" s="8"/>
      <c r="D806" s="165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  <c r="DI806" s="67"/>
      <c r="DJ806" s="67"/>
      <c r="DK806" s="67"/>
      <c r="DL806" s="67"/>
      <c r="DM806" s="67"/>
      <c r="DN806" s="67"/>
      <c r="DO806" s="67"/>
      <c r="DP806" s="67"/>
      <c r="DQ806" s="67"/>
      <c r="DR806" s="67"/>
      <c r="DS806" s="67"/>
      <c r="DT806" s="67"/>
      <c r="DU806" s="67"/>
      <c r="DV806" s="67"/>
      <c r="DW806" s="67"/>
      <c r="DX806" s="67"/>
      <c r="DY806" s="67"/>
      <c r="DZ806" s="67"/>
      <c r="EA806" s="67"/>
      <c r="EB806" s="67"/>
      <c r="EC806" s="67"/>
      <c r="ED806" s="67"/>
      <c r="EE806" s="67"/>
      <c r="EF806" s="67"/>
      <c r="EG806" s="67"/>
      <c r="EH806" s="67"/>
      <c r="EI806" s="67"/>
      <c r="EJ806" s="67"/>
      <c r="EK806" s="67"/>
      <c r="EL806" s="67"/>
      <c r="EM806" s="67"/>
    </row>
    <row r="807" spans="1:143" ht="12.75">
      <c r="A807" s="167"/>
      <c r="B807" s="8"/>
      <c r="C807" s="8"/>
      <c r="D807" s="165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  <c r="CN807" s="67"/>
      <c r="CO807" s="67"/>
      <c r="CP807" s="67"/>
      <c r="CQ807" s="67"/>
      <c r="CR807" s="67"/>
      <c r="CS807" s="67"/>
      <c r="CT807" s="67"/>
      <c r="CU807" s="67"/>
      <c r="CV807" s="67"/>
      <c r="CW807" s="67"/>
      <c r="CX807" s="67"/>
      <c r="CY807" s="67"/>
      <c r="CZ807" s="67"/>
      <c r="DA807" s="67"/>
      <c r="DB807" s="67"/>
      <c r="DC807" s="67"/>
      <c r="DD807" s="67"/>
      <c r="DE807" s="67"/>
      <c r="DF807" s="67"/>
      <c r="DG807" s="67"/>
      <c r="DH807" s="67"/>
      <c r="DI807" s="67"/>
      <c r="DJ807" s="67"/>
      <c r="DK807" s="67"/>
      <c r="DL807" s="67"/>
      <c r="DM807" s="67"/>
      <c r="DN807" s="67"/>
      <c r="DO807" s="67"/>
      <c r="DP807" s="67"/>
      <c r="DQ807" s="67"/>
      <c r="DR807" s="67"/>
      <c r="DS807" s="67"/>
      <c r="DT807" s="67"/>
      <c r="DU807" s="67"/>
      <c r="DV807" s="67"/>
      <c r="DW807" s="67"/>
      <c r="DX807" s="67"/>
      <c r="DY807" s="67"/>
      <c r="DZ807" s="67"/>
      <c r="EA807" s="67"/>
      <c r="EB807" s="67"/>
      <c r="EC807" s="67"/>
      <c r="ED807" s="67"/>
      <c r="EE807" s="67"/>
      <c r="EF807" s="67"/>
      <c r="EG807" s="67"/>
      <c r="EH807" s="67"/>
      <c r="EI807" s="67"/>
      <c r="EJ807" s="67"/>
      <c r="EK807" s="67"/>
      <c r="EL807" s="67"/>
      <c r="EM807" s="67"/>
    </row>
    <row r="808" spans="1:143" ht="12.75">
      <c r="A808" s="167"/>
      <c r="B808" s="8"/>
      <c r="C808" s="8"/>
      <c r="D808" s="165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  <c r="CN808" s="67"/>
      <c r="CO808" s="67"/>
      <c r="CP808" s="67"/>
      <c r="CQ808" s="67"/>
      <c r="CR808" s="67"/>
      <c r="CS808" s="67"/>
      <c r="CT808" s="67"/>
      <c r="CU808" s="67"/>
      <c r="CV808" s="67"/>
      <c r="CW808" s="67"/>
      <c r="CX808" s="67"/>
      <c r="CY808" s="67"/>
      <c r="CZ808" s="67"/>
      <c r="DA808" s="67"/>
      <c r="DB808" s="67"/>
      <c r="DC808" s="67"/>
      <c r="DD808" s="67"/>
      <c r="DE808" s="67"/>
      <c r="DF808" s="67"/>
      <c r="DG808" s="67"/>
      <c r="DH808" s="67"/>
      <c r="DI808" s="67"/>
      <c r="DJ808" s="67"/>
      <c r="DK808" s="67"/>
      <c r="DL808" s="67"/>
      <c r="DM808" s="67"/>
      <c r="DN808" s="67"/>
      <c r="DO808" s="67"/>
      <c r="DP808" s="67"/>
      <c r="DQ808" s="67"/>
      <c r="DR808" s="67"/>
      <c r="DS808" s="67"/>
      <c r="DT808" s="67"/>
      <c r="DU808" s="67"/>
      <c r="DV808" s="67"/>
      <c r="DW808" s="67"/>
      <c r="DX808" s="67"/>
      <c r="DY808" s="67"/>
      <c r="DZ808" s="67"/>
      <c r="EA808" s="67"/>
      <c r="EB808" s="67"/>
      <c r="EC808" s="67"/>
      <c r="ED808" s="67"/>
      <c r="EE808" s="67"/>
      <c r="EF808" s="67"/>
      <c r="EG808" s="67"/>
      <c r="EH808" s="67"/>
      <c r="EI808" s="67"/>
      <c r="EJ808" s="67"/>
      <c r="EK808" s="67"/>
      <c r="EL808" s="67"/>
      <c r="EM808" s="67"/>
    </row>
    <row r="809" spans="1:143" ht="12.75">
      <c r="A809" s="167"/>
      <c r="B809" s="8"/>
      <c r="C809" s="8"/>
      <c r="D809" s="165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  <c r="CN809" s="67"/>
      <c r="CO809" s="67"/>
      <c r="CP809" s="67"/>
      <c r="CQ809" s="67"/>
      <c r="CR809" s="67"/>
      <c r="CS809" s="67"/>
      <c r="CT809" s="67"/>
      <c r="CU809" s="67"/>
      <c r="CV809" s="67"/>
      <c r="CW809" s="67"/>
      <c r="CX809" s="67"/>
      <c r="CY809" s="67"/>
      <c r="CZ809" s="67"/>
      <c r="DA809" s="67"/>
      <c r="DB809" s="67"/>
      <c r="DC809" s="67"/>
      <c r="DD809" s="67"/>
      <c r="DE809" s="67"/>
      <c r="DF809" s="67"/>
      <c r="DG809" s="67"/>
      <c r="DH809" s="67"/>
      <c r="DI809" s="67"/>
      <c r="DJ809" s="67"/>
      <c r="DK809" s="67"/>
      <c r="DL809" s="67"/>
      <c r="DM809" s="67"/>
      <c r="DN809" s="67"/>
      <c r="DO809" s="67"/>
      <c r="DP809" s="67"/>
      <c r="DQ809" s="67"/>
      <c r="DR809" s="67"/>
      <c r="DS809" s="67"/>
      <c r="DT809" s="67"/>
      <c r="DU809" s="67"/>
      <c r="DV809" s="67"/>
      <c r="DW809" s="67"/>
      <c r="DX809" s="67"/>
      <c r="DY809" s="67"/>
      <c r="DZ809" s="67"/>
      <c r="EA809" s="67"/>
      <c r="EB809" s="67"/>
      <c r="EC809" s="67"/>
      <c r="ED809" s="67"/>
      <c r="EE809" s="67"/>
      <c r="EF809" s="67"/>
      <c r="EG809" s="67"/>
      <c r="EH809" s="67"/>
      <c r="EI809" s="67"/>
      <c r="EJ809" s="67"/>
      <c r="EK809" s="67"/>
      <c r="EL809" s="67"/>
      <c r="EM809" s="67"/>
    </row>
    <row r="810" spans="1:143" ht="12.75">
      <c r="A810" s="167"/>
      <c r="B810" s="8"/>
      <c r="C810" s="8"/>
      <c r="D810" s="165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  <c r="BZ810" s="67"/>
      <c r="CA810" s="67"/>
      <c r="CB810" s="67"/>
      <c r="CC810" s="67"/>
      <c r="CD810" s="67"/>
      <c r="CE810" s="67"/>
      <c r="CF810" s="67"/>
      <c r="CG810" s="67"/>
      <c r="CH810" s="67"/>
      <c r="CI810" s="67"/>
      <c r="CJ810" s="67"/>
      <c r="CK810" s="67"/>
      <c r="CL810" s="67"/>
      <c r="CM810" s="67"/>
      <c r="CN810" s="67"/>
      <c r="CO810" s="67"/>
      <c r="CP810" s="67"/>
      <c r="CQ810" s="67"/>
      <c r="CR810" s="67"/>
      <c r="CS810" s="67"/>
      <c r="CT810" s="67"/>
      <c r="CU810" s="67"/>
      <c r="CV810" s="67"/>
      <c r="CW810" s="67"/>
      <c r="CX810" s="67"/>
      <c r="CY810" s="67"/>
      <c r="CZ810" s="67"/>
      <c r="DA810" s="67"/>
      <c r="DB810" s="67"/>
      <c r="DC810" s="67"/>
      <c r="DD810" s="67"/>
      <c r="DE810" s="67"/>
      <c r="DF810" s="67"/>
      <c r="DG810" s="67"/>
      <c r="DH810" s="67"/>
      <c r="DI810" s="67"/>
      <c r="DJ810" s="67"/>
      <c r="DK810" s="67"/>
      <c r="DL810" s="67"/>
      <c r="DM810" s="67"/>
      <c r="DN810" s="67"/>
      <c r="DO810" s="67"/>
      <c r="DP810" s="67"/>
      <c r="DQ810" s="67"/>
      <c r="DR810" s="67"/>
      <c r="DS810" s="67"/>
      <c r="DT810" s="67"/>
      <c r="DU810" s="67"/>
      <c r="DV810" s="67"/>
      <c r="DW810" s="67"/>
      <c r="DX810" s="67"/>
      <c r="DY810" s="67"/>
      <c r="DZ810" s="67"/>
      <c r="EA810" s="67"/>
      <c r="EB810" s="67"/>
      <c r="EC810" s="67"/>
      <c r="ED810" s="67"/>
      <c r="EE810" s="67"/>
      <c r="EF810" s="67"/>
      <c r="EG810" s="67"/>
      <c r="EH810" s="67"/>
      <c r="EI810" s="67"/>
      <c r="EJ810" s="67"/>
      <c r="EK810" s="67"/>
      <c r="EL810" s="67"/>
      <c r="EM810" s="67"/>
    </row>
    <row r="811" spans="1:143" ht="12.75">
      <c r="A811" s="167"/>
      <c r="B811" s="8"/>
      <c r="C811" s="8"/>
      <c r="D811" s="165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  <c r="BZ811" s="67"/>
      <c r="CA811" s="67"/>
      <c r="CB811" s="67"/>
      <c r="CC811" s="67"/>
      <c r="CD811" s="67"/>
      <c r="CE811" s="67"/>
      <c r="CF811" s="67"/>
      <c r="CG811" s="67"/>
      <c r="CH811" s="67"/>
      <c r="CI811" s="67"/>
      <c r="CJ811" s="67"/>
      <c r="CK811" s="67"/>
      <c r="CL811" s="67"/>
      <c r="CM811" s="67"/>
      <c r="CN811" s="67"/>
      <c r="CO811" s="67"/>
      <c r="CP811" s="67"/>
      <c r="CQ811" s="67"/>
      <c r="CR811" s="67"/>
      <c r="CS811" s="67"/>
      <c r="CT811" s="67"/>
      <c r="CU811" s="67"/>
      <c r="CV811" s="67"/>
      <c r="CW811" s="67"/>
      <c r="CX811" s="67"/>
      <c r="CY811" s="67"/>
      <c r="CZ811" s="67"/>
      <c r="DA811" s="67"/>
      <c r="DB811" s="67"/>
      <c r="DC811" s="67"/>
      <c r="DD811" s="67"/>
      <c r="DE811" s="67"/>
      <c r="DF811" s="67"/>
      <c r="DG811" s="67"/>
      <c r="DH811" s="67"/>
      <c r="DI811" s="67"/>
      <c r="DJ811" s="67"/>
      <c r="DK811" s="67"/>
      <c r="DL811" s="67"/>
      <c r="DM811" s="67"/>
      <c r="DN811" s="67"/>
      <c r="DO811" s="67"/>
      <c r="DP811" s="67"/>
      <c r="DQ811" s="67"/>
      <c r="DR811" s="67"/>
      <c r="DS811" s="67"/>
      <c r="DT811" s="67"/>
      <c r="DU811" s="67"/>
      <c r="DV811" s="67"/>
      <c r="DW811" s="67"/>
      <c r="DX811" s="67"/>
      <c r="DY811" s="67"/>
      <c r="DZ811" s="67"/>
      <c r="EA811" s="67"/>
      <c r="EB811" s="67"/>
      <c r="EC811" s="67"/>
      <c r="ED811" s="67"/>
      <c r="EE811" s="67"/>
      <c r="EF811" s="67"/>
      <c r="EG811" s="67"/>
      <c r="EH811" s="67"/>
      <c r="EI811" s="67"/>
      <c r="EJ811" s="67"/>
      <c r="EK811" s="67"/>
      <c r="EL811" s="67"/>
      <c r="EM811" s="67"/>
    </row>
    <row r="812" spans="1:143" ht="12.75">
      <c r="A812" s="167"/>
      <c r="B812" s="8"/>
      <c r="C812" s="8"/>
      <c r="D812" s="165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  <c r="BZ812" s="67"/>
      <c r="CA812" s="67"/>
      <c r="CB812" s="67"/>
      <c r="CC812" s="67"/>
      <c r="CD812" s="67"/>
      <c r="CE812" s="67"/>
      <c r="CF812" s="67"/>
      <c r="CG812" s="67"/>
      <c r="CH812" s="67"/>
      <c r="CI812" s="67"/>
      <c r="CJ812" s="67"/>
      <c r="CK812" s="67"/>
      <c r="CL812" s="67"/>
      <c r="CM812" s="67"/>
      <c r="CN812" s="67"/>
      <c r="CO812" s="67"/>
      <c r="CP812" s="67"/>
      <c r="CQ812" s="67"/>
      <c r="CR812" s="67"/>
      <c r="CS812" s="67"/>
      <c r="CT812" s="67"/>
      <c r="CU812" s="67"/>
      <c r="CV812" s="67"/>
      <c r="CW812" s="67"/>
      <c r="CX812" s="67"/>
      <c r="CY812" s="67"/>
      <c r="CZ812" s="67"/>
      <c r="DA812" s="67"/>
      <c r="DB812" s="67"/>
      <c r="DC812" s="67"/>
      <c r="DD812" s="67"/>
      <c r="DE812" s="67"/>
      <c r="DF812" s="67"/>
      <c r="DG812" s="67"/>
      <c r="DH812" s="67"/>
      <c r="DI812" s="67"/>
      <c r="DJ812" s="67"/>
      <c r="DK812" s="67"/>
      <c r="DL812" s="67"/>
      <c r="DM812" s="67"/>
      <c r="DN812" s="67"/>
      <c r="DO812" s="67"/>
      <c r="DP812" s="67"/>
      <c r="DQ812" s="67"/>
      <c r="DR812" s="67"/>
      <c r="DS812" s="67"/>
      <c r="DT812" s="67"/>
      <c r="DU812" s="67"/>
      <c r="DV812" s="67"/>
      <c r="DW812" s="67"/>
      <c r="DX812" s="67"/>
      <c r="DY812" s="67"/>
      <c r="DZ812" s="67"/>
      <c r="EA812" s="67"/>
      <c r="EB812" s="67"/>
      <c r="EC812" s="67"/>
      <c r="ED812" s="67"/>
      <c r="EE812" s="67"/>
      <c r="EF812" s="67"/>
      <c r="EG812" s="67"/>
      <c r="EH812" s="67"/>
      <c r="EI812" s="67"/>
      <c r="EJ812" s="67"/>
      <c r="EK812" s="67"/>
      <c r="EL812" s="67"/>
      <c r="EM812" s="67"/>
    </row>
    <row r="813" spans="1:143" ht="12.75">
      <c r="A813" s="167"/>
      <c r="B813" s="8"/>
      <c r="C813" s="8"/>
      <c r="D813" s="165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  <c r="CD813" s="67"/>
      <c r="CE813" s="67"/>
      <c r="CF813" s="67"/>
      <c r="CG813" s="67"/>
      <c r="CH813" s="67"/>
      <c r="CI813" s="67"/>
      <c r="CJ813" s="67"/>
      <c r="CK813" s="67"/>
      <c r="CL813" s="67"/>
      <c r="CM813" s="67"/>
      <c r="CN813" s="67"/>
      <c r="CO813" s="67"/>
      <c r="CP813" s="67"/>
      <c r="CQ813" s="67"/>
      <c r="CR813" s="67"/>
      <c r="CS813" s="67"/>
      <c r="CT813" s="67"/>
      <c r="CU813" s="67"/>
      <c r="CV813" s="67"/>
      <c r="CW813" s="67"/>
      <c r="CX813" s="67"/>
      <c r="CY813" s="67"/>
      <c r="CZ813" s="67"/>
      <c r="DA813" s="67"/>
      <c r="DB813" s="67"/>
      <c r="DC813" s="67"/>
      <c r="DD813" s="67"/>
      <c r="DE813" s="67"/>
      <c r="DF813" s="67"/>
      <c r="DG813" s="67"/>
      <c r="DH813" s="67"/>
      <c r="DI813" s="67"/>
      <c r="DJ813" s="67"/>
      <c r="DK813" s="67"/>
      <c r="DL813" s="67"/>
      <c r="DM813" s="67"/>
      <c r="DN813" s="67"/>
      <c r="DO813" s="67"/>
      <c r="DP813" s="67"/>
      <c r="DQ813" s="67"/>
      <c r="DR813" s="67"/>
      <c r="DS813" s="67"/>
      <c r="DT813" s="67"/>
      <c r="DU813" s="67"/>
      <c r="DV813" s="67"/>
      <c r="DW813" s="67"/>
      <c r="DX813" s="67"/>
      <c r="DY813" s="67"/>
      <c r="DZ813" s="67"/>
      <c r="EA813" s="67"/>
      <c r="EB813" s="67"/>
      <c r="EC813" s="67"/>
      <c r="ED813" s="67"/>
      <c r="EE813" s="67"/>
      <c r="EF813" s="67"/>
      <c r="EG813" s="67"/>
      <c r="EH813" s="67"/>
      <c r="EI813" s="67"/>
      <c r="EJ813" s="67"/>
      <c r="EK813" s="67"/>
      <c r="EL813" s="67"/>
      <c r="EM813" s="67"/>
    </row>
    <row r="814" spans="1:143" ht="12.75">
      <c r="A814" s="167"/>
      <c r="B814" s="8"/>
      <c r="C814" s="8"/>
      <c r="D814" s="165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  <c r="BZ814" s="67"/>
      <c r="CA814" s="67"/>
      <c r="CB814" s="67"/>
      <c r="CC814" s="67"/>
      <c r="CD814" s="67"/>
      <c r="CE814" s="67"/>
      <c r="CF814" s="67"/>
      <c r="CG814" s="67"/>
      <c r="CH814" s="67"/>
      <c r="CI814" s="67"/>
      <c r="CJ814" s="67"/>
      <c r="CK814" s="67"/>
      <c r="CL814" s="67"/>
      <c r="CM814" s="67"/>
      <c r="CN814" s="67"/>
      <c r="CO814" s="67"/>
      <c r="CP814" s="67"/>
      <c r="CQ814" s="67"/>
      <c r="CR814" s="67"/>
      <c r="CS814" s="67"/>
      <c r="CT814" s="67"/>
      <c r="CU814" s="67"/>
      <c r="CV814" s="67"/>
      <c r="CW814" s="67"/>
      <c r="CX814" s="67"/>
      <c r="CY814" s="67"/>
      <c r="CZ814" s="67"/>
      <c r="DA814" s="67"/>
      <c r="DB814" s="67"/>
      <c r="DC814" s="67"/>
      <c r="DD814" s="67"/>
      <c r="DE814" s="67"/>
      <c r="DF814" s="67"/>
      <c r="DG814" s="67"/>
      <c r="DH814" s="67"/>
      <c r="DI814" s="67"/>
      <c r="DJ814" s="67"/>
      <c r="DK814" s="67"/>
      <c r="DL814" s="67"/>
      <c r="DM814" s="67"/>
      <c r="DN814" s="67"/>
      <c r="DO814" s="67"/>
      <c r="DP814" s="67"/>
      <c r="DQ814" s="67"/>
      <c r="DR814" s="67"/>
      <c r="DS814" s="67"/>
      <c r="DT814" s="67"/>
      <c r="DU814" s="67"/>
      <c r="DV814" s="67"/>
      <c r="DW814" s="67"/>
      <c r="DX814" s="67"/>
      <c r="DY814" s="67"/>
      <c r="DZ814" s="67"/>
      <c r="EA814" s="67"/>
      <c r="EB814" s="67"/>
      <c r="EC814" s="67"/>
      <c r="ED814" s="67"/>
      <c r="EE814" s="67"/>
      <c r="EF814" s="67"/>
      <c r="EG814" s="67"/>
      <c r="EH814" s="67"/>
      <c r="EI814" s="67"/>
      <c r="EJ814" s="67"/>
      <c r="EK814" s="67"/>
      <c r="EL814" s="67"/>
      <c r="EM814" s="67"/>
    </row>
    <row r="815" spans="1:143" ht="12.75">
      <c r="A815" s="167"/>
      <c r="B815" s="8"/>
      <c r="C815" s="8"/>
      <c r="D815" s="165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67"/>
      <c r="CE815" s="67"/>
      <c r="CF815" s="67"/>
      <c r="CG815" s="67"/>
      <c r="CH815" s="67"/>
      <c r="CI815" s="67"/>
      <c r="CJ815" s="67"/>
      <c r="CK815" s="67"/>
      <c r="CL815" s="67"/>
      <c r="CM815" s="67"/>
      <c r="CN815" s="67"/>
      <c r="CO815" s="67"/>
      <c r="CP815" s="67"/>
      <c r="CQ815" s="67"/>
      <c r="CR815" s="67"/>
      <c r="CS815" s="67"/>
      <c r="CT815" s="67"/>
      <c r="CU815" s="67"/>
      <c r="CV815" s="67"/>
      <c r="CW815" s="67"/>
      <c r="CX815" s="67"/>
      <c r="CY815" s="67"/>
      <c r="CZ815" s="67"/>
      <c r="DA815" s="67"/>
      <c r="DB815" s="67"/>
      <c r="DC815" s="67"/>
      <c r="DD815" s="67"/>
      <c r="DE815" s="67"/>
      <c r="DF815" s="67"/>
      <c r="DG815" s="67"/>
      <c r="DH815" s="67"/>
      <c r="DI815" s="67"/>
      <c r="DJ815" s="67"/>
      <c r="DK815" s="67"/>
      <c r="DL815" s="67"/>
      <c r="DM815" s="67"/>
      <c r="DN815" s="67"/>
      <c r="DO815" s="67"/>
      <c r="DP815" s="67"/>
      <c r="DQ815" s="67"/>
      <c r="DR815" s="67"/>
      <c r="DS815" s="67"/>
      <c r="DT815" s="67"/>
      <c r="DU815" s="67"/>
      <c r="DV815" s="67"/>
      <c r="DW815" s="67"/>
      <c r="DX815" s="67"/>
      <c r="DY815" s="67"/>
      <c r="DZ815" s="67"/>
      <c r="EA815" s="67"/>
      <c r="EB815" s="67"/>
      <c r="EC815" s="67"/>
      <c r="ED815" s="67"/>
      <c r="EE815" s="67"/>
      <c r="EF815" s="67"/>
      <c r="EG815" s="67"/>
      <c r="EH815" s="67"/>
      <c r="EI815" s="67"/>
      <c r="EJ815" s="67"/>
      <c r="EK815" s="67"/>
      <c r="EL815" s="67"/>
      <c r="EM815" s="67"/>
    </row>
    <row r="816" spans="1:143" ht="12.75">
      <c r="A816" s="167"/>
      <c r="B816" s="8"/>
      <c r="C816" s="8"/>
      <c r="D816" s="16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  <c r="CN816" s="67"/>
      <c r="CO816" s="67"/>
      <c r="CP816" s="67"/>
      <c r="CQ816" s="67"/>
      <c r="CR816" s="67"/>
      <c r="CS816" s="67"/>
      <c r="CT816" s="67"/>
      <c r="CU816" s="67"/>
      <c r="CV816" s="67"/>
      <c r="CW816" s="67"/>
      <c r="CX816" s="67"/>
      <c r="CY816" s="67"/>
      <c r="CZ816" s="67"/>
      <c r="DA816" s="67"/>
      <c r="DB816" s="67"/>
      <c r="DC816" s="67"/>
      <c r="DD816" s="67"/>
      <c r="DE816" s="67"/>
      <c r="DF816" s="67"/>
      <c r="DG816" s="67"/>
      <c r="DH816" s="67"/>
      <c r="DI816" s="67"/>
      <c r="DJ816" s="67"/>
      <c r="DK816" s="67"/>
      <c r="DL816" s="67"/>
      <c r="DM816" s="67"/>
      <c r="DN816" s="67"/>
      <c r="DO816" s="67"/>
      <c r="DP816" s="67"/>
      <c r="DQ816" s="67"/>
      <c r="DR816" s="67"/>
      <c r="DS816" s="67"/>
      <c r="DT816" s="67"/>
      <c r="DU816" s="67"/>
      <c r="DV816" s="67"/>
      <c r="DW816" s="67"/>
      <c r="DX816" s="67"/>
      <c r="DY816" s="67"/>
      <c r="DZ816" s="67"/>
      <c r="EA816" s="67"/>
      <c r="EB816" s="67"/>
      <c r="EC816" s="67"/>
      <c r="ED816" s="67"/>
      <c r="EE816" s="67"/>
      <c r="EF816" s="67"/>
      <c r="EG816" s="67"/>
      <c r="EH816" s="67"/>
      <c r="EI816" s="67"/>
      <c r="EJ816" s="67"/>
      <c r="EK816" s="67"/>
      <c r="EL816" s="67"/>
      <c r="EM816" s="67"/>
    </row>
    <row r="817" spans="1:143" ht="12.75">
      <c r="A817" s="167"/>
      <c r="B817" s="8"/>
      <c r="C817" s="8"/>
      <c r="D817" s="16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67"/>
      <c r="CE817" s="67"/>
      <c r="CF817" s="67"/>
      <c r="CG817" s="67"/>
      <c r="CH817" s="67"/>
      <c r="CI817" s="67"/>
      <c r="CJ817" s="67"/>
      <c r="CK817" s="67"/>
      <c r="CL817" s="67"/>
      <c r="CM817" s="67"/>
      <c r="CN817" s="67"/>
      <c r="CO817" s="67"/>
      <c r="CP817" s="67"/>
      <c r="CQ817" s="67"/>
      <c r="CR817" s="67"/>
      <c r="CS817" s="67"/>
      <c r="CT817" s="67"/>
      <c r="CU817" s="67"/>
      <c r="CV817" s="67"/>
      <c r="CW817" s="67"/>
      <c r="CX817" s="67"/>
      <c r="CY817" s="67"/>
      <c r="CZ817" s="67"/>
      <c r="DA817" s="67"/>
      <c r="DB817" s="67"/>
      <c r="DC817" s="67"/>
      <c r="DD817" s="67"/>
      <c r="DE817" s="67"/>
      <c r="DF817" s="67"/>
      <c r="DG817" s="67"/>
      <c r="DH817" s="67"/>
      <c r="DI817" s="67"/>
      <c r="DJ817" s="67"/>
      <c r="DK817" s="67"/>
      <c r="DL817" s="67"/>
      <c r="DM817" s="67"/>
      <c r="DN817" s="67"/>
      <c r="DO817" s="67"/>
      <c r="DP817" s="67"/>
      <c r="DQ817" s="67"/>
      <c r="DR817" s="67"/>
      <c r="DS817" s="67"/>
      <c r="DT817" s="67"/>
      <c r="DU817" s="67"/>
      <c r="DV817" s="67"/>
      <c r="DW817" s="67"/>
      <c r="DX817" s="67"/>
      <c r="DY817" s="67"/>
      <c r="DZ817" s="67"/>
      <c r="EA817" s="67"/>
      <c r="EB817" s="67"/>
      <c r="EC817" s="67"/>
      <c r="ED817" s="67"/>
      <c r="EE817" s="67"/>
      <c r="EF817" s="67"/>
      <c r="EG817" s="67"/>
      <c r="EH817" s="67"/>
      <c r="EI817" s="67"/>
      <c r="EJ817" s="67"/>
      <c r="EK817" s="67"/>
      <c r="EL817" s="67"/>
      <c r="EM817" s="67"/>
    </row>
    <row r="818" spans="1:143" ht="12.75">
      <c r="A818" s="167"/>
      <c r="B818" s="8"/>
      <c r="C818" s="8"/>
      <c r="D818" s="16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  <c r="CD818" s="67"/>
      <c r="CE818" s="67"/>
      <c r="CF818" s="67"/>
      <c r="CG818" s="67"/>
      <c r="CH818" s="67"/>
      <c r="CI818" s="67"/>
      <c r="CJ818" s="67"/>
      <c r="CK818" s="67"/>
      <c r="CL818" s="67"/>
      <c r="CM818" s="67"/>
      <c r="CN818" s="67"/>
      <c r="CO818" s="67"/>
      <c r="CP818" s="67"/>
      <c r="CQ818" s="67"/>
      <c r="CR818" s="67"/>
      <c r="CS818" s="67"/>
      <c r="CT818" s="67"/>
      <c r="CU818" s="67"/>
      <c r="CV818" s="67"/>
      <c r="CW818" s="67"/>
      <c r="CX818" s="67"/>
      <c r="CY818" s="67"/>
      <c r="CZ818" s="67"/>
      <c r="DA818" s="67"/>
      <c r="DB818" s="67"/>
      <c r="DC818" s="67"/>
      <c r="DD818" s="67"/>
      <c r="DE818" s="67"/>
      <c r="DF818" s="67"/>
      <c r="DG818" s="67"/>
      <c r="DH818" s="67"/>
      <c r="DI818" s="67"/>
      <c r="DJ818" s="67"/>
      <c r="DK818" s="67"/>
      <c r="DL818" s="67"/>
      <c r="DM818" s="67"/>
      <c r="DN818" s="67"/>
      <c r="DO818" s="67"/>
      <c r="DP818" s="67"/>
      <c r="DQ818" s="67"/>
      <c r="DR818" s="67"/>
      <c r="DS818" s="67"/>
      <c r="DT818" s="67"/>
      <c r="DU818" s="67"/>
      <c r="DV818" s="67"/>
      <c r="DW818" s="67"/>
      <c r="DX818" s="67"/>
      <c r="DY818" s="67"/>
      <c r="DZ818" s="67"/>
      <c r="EA818" s="67"/>
      <c r="EB818" s="67"/>
      <c r="EC818" s="67"/>
      <c r="ED818" s="67"/>
      <c r="EE818" s="67"/>
      <c r="EF818" s="67"/>
      <c r="EG818" s="67"/>
      <c r="EH818" s="67"/>
      <c r="EI818" s="67"/>
      <c r="EJ818" s="67"/>
      <c r="EK818" s="67"/>
      <c r="EL818" s="67"/>
      <c r="EM818" s="67"/>
    </row>
    <row r="819" spans="1:143" ht="12.75">
      <c r="A819" s="167"/>
      <c r="B819" s="8"/>
      <c r="C819" s="8"/>
      <c r="D819" s="16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  <c r="BZ819" s="67"/>
      <c r="CA819" s="67"/>
      <c r="CB819" s="67"/>
      <c r="CC819" s="67"/>
      <c r="CD819" s="67"/>
      <c r="CE819" s="67"/>
      <c r="CF819" s="67"/>
      <c r="CG819" s="67"/>
      <c r="CH819" s="67"/>
      <c r="CI819" s="67"/>
      <c r="CJ819" s="67"/>
      <c r="CK819" s="67"/>
      <c r="CL819" s="67"/>
      <c r="CM819" s="67"/>
      <c r="CN819" s="67"/>
      <c r="CO819" s="67"/>
      <c r="CP819" s="67"/>
      <c r="CQ819" s="67"/>
      <c r="CR819" s="67"/>
      <c r="CS819" s="67"/>
      <c r="CT819" s="67"/>
      <c r="CU819" s="67"/>
      <c r="CV819" s="67"/>
      <c r="CW819" s="67"/>
      <c r="CX819" s="67"/>
      <c r="CY819" s="67"/>
      <c r="CZ819" s="67"/>
      <c r="DA819" s="67"/>
      <c r="DB819" s="67"/>
      <c r="DC819" s="67"/>
      <c r="DD819" s="67"/>
      <c r="DE819" s="67"/>
      <c r="DF819" s="67"/>
      <c r="DG819" s="67"/>
      <c r="DH819" s="67"/>
      <c r="DI819" s="67"/>
      <c r="DJ819" s="67"/>
      <c r="DK819" s="67"/>
      <c r="DL819" s="67"/>
      <c r="DM819" s="67"/>
      <c r="DN819" s="67"/>
      <c r="DO819" s="67"/>
      <c r="DP819" s="67"/>
      <c r="DQ819" s="67"/>
      <c r="DR819" s="67"/>
      <c r="DS819" s="67"/>
      <c r="DT819" s="67"/>
      <c r="DU819" s="67"/>
      <c r="DV819" s="67"/>
      <c r="DW819" s="67"/>
      <c r="DX819" s="67"/>
      <c r="DY819" s="67"/>
      <c r="DZ819" s="67"/>
      <c r="EA819" s="67"/>
      <c r="EB819" s="67"/>
      <c r="EC819" s="67"/>
      <c r="ED819" s="67"/>
      <c r="EE819" s="67"/>
      <c r="EF819" s="67"/>
      <c r="EG819" s="67"/>
      <c r="EH819" s="67"/>
      <c r="EI819" s="67"/>
      <c r="EJ819" s="67"/>
      <c r="EK819" s="67"/>
      <c r="EL819" s="67"/>
      <c r="EM819" s="67"/>
    </row>
    <row r="820" spans="1:143" ht="12.75">
      <c r="A820" s="167"/>
      <c r="B820" s="8"/>
      <c r="C820" s="8"/>
      <c r="D820" s="16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  <c r="BZ820" s="67"/>
      <c r="CA820" s="67"/>
      <c r="CB820" s="67"/>
      <c r="CC820" s="67"/>
      <c r="CD820" s="67"/>
      <c r="CE820" s="67"/>
      <c r="CF820" s="67"/>
      <c r="CG820" s="67"/>
      <c r="CH820" s="67"/>
      <c r="CI820" s="67"/>
      <c r="CJ820" s="67"/>
      <c r="CK820" s="67"/>
      <c r="CL820" s="67"/>
      <c r="CM820" s="67"/>
      <c r="CN820" s="67"/>
      <c r="CO820" s="67"/>
      <c r="CP820" s="67"/>
      <c r="CQ820" s="67"/>
      <c r="CR820" s="67"/>
      <c r="CS820" s="67"/>
      <c r="CT820" s="67"/>
      <c r="CU820" s="67"/>
      <c r="CV820" s="67"/>
      <c r="CW820" s="67"/>
      <c r="CX820" s="67"/>
      <c r="CY820" s="67"/>
      <c r="CZ820" s="67"/>
      <c r="DA820" s="67"/>
      <c r="DB820" s="67"/>
      <c r="DC820" s="67"/>
      <c r="DD820" s="67"/>
      <c r="DE820" s="67"/>
      <c r="DF820" s="67"/>
      <c r="DG820" s="67"/>
      <c r="DH820" s="67"/>
      <c r="DI820" s="67"/>
      <c r="DJ820" s="67"/>
      <c r="DK820" s="67"/>
      <c r="DL820" s="67"/>
      <c r="DM820" s="67"/>
      <c r="DN820" s="67"/>
      <c r="DO820" s="67"/>
      <c r="DP820" s="67"/>
      <c r="DQ820" s="67"/>
      <c r="DR820" s="67"/>
      <c r="DS820" s="67"/>
      <c r="DT820" s="67"/>
      <c r="DU820" s="67"/>
      <c r="DV820" s="67"/>
      <c r="DW820" s="67"/>
      <c r="DX820" s="67"/>
      <c r="DY820" s="67"/>
      <c r="DZ820" s="67"/>
      <c r="EA820" s="67"/>
      <c r="EB820" s="67"/>
      <c r="EC820" s="67"/>
      <c r="ED820" s="67"/>
      <c r="EE820" s="67"/>
      <c r="EF820" s="67"/>
      <c r="EG820" s="67"/>
      <c r="EH820" s="67"/>
      <c r="EI820" s="67"/>
      <c r="EJ820" s="67"/>
      <c r="EK820" s="67"/>
      <c r="EL820" s="67"/>
      <c r="EM820" s="67"/>
    </row>
    <row r="821" spans="1:143" ht="12.75">
      <c r="A821" s="167"/>
      <c r="B821" s="8"/>
      <c r="C821" s="8"/>
      <c r="D821" s="16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  <c r="CA821" s="67"/>
      <c r="CB821" s="67"/>
      <c r="CC821" s="67"/>
      <c r="CD821" s="67"/>
      <c r="CE821" s="67"/>
      <c r="CF821" s="67"/>
      <c r="CG821" s="67"/>
      <c r="CH821" s="67"/>
      <c r="CI821" s="67"/>
      <c r="CJ821" s="67"/>
      <c r="CK821" s="67"/>
      <c r="CL821" s="67"/>
      <c r="CM821" s="67"/>
      <c r="CN821" s="67"/>
      <c r="CO821" s="67"/>
      <c r="CP821" s="67"/>
      <c r="CQ821" s="67"/>
      <c r="CR821" s="67"/>
      <c r="CS821" s="67"/>
      <c r="CT821" s="67"/>
      <c r="CU821" s="67"/>
      <c r="CV821" s="67"/>
      <c r="CW821" s="67"/>
      <c r="CX821" s="67"/>
      <c r="CY821" s="67"/>
      <c r="CZ821" s="67"/>
      <c r="DA821" s="67"/>
      <c r="DB821" s="67"/>
      <c r="DC821" s="67"/>
      <c r="DD821" s="67"/>
      <c r="DE821" s="67"/>
      <c r="DF821" s="67"/>
      <c r="DG821" s="67"/>
      <c r="DH821" s="67"/>
      <c r="DI821" s="67"/>
      <c r="DJ821" s="67"/>
      <c r="DK821" s="67"/>
      <c r="DL821" s="67"/>
      <c r="DM821" s="67"/>
      <c r="DN821" s="67"/>
      <c r="DO821" s="67"/>
      <c r="DP821" s="67"/>
      <c r="DQ821" s="67"/>
      <c r="DR821" s="67"/>
      <c r="DS821" s="67"/>
      <c r="DT821" s="67"/>
      <c r="DU821" s="67"/>
      <c r="DV821" s="67"/>
      <c r="DW821" s="67"/>
      <c r="DX821" s="67"/>
      <c r="DY821" s="67"/>
      <c r="DZ821" s="67"/>
      <c r="EA821" s="67"/>
      <c r="EB821" s="67"/>
      <c r="EC821" s="67"/>
      <c r="ED821" s="67"/>
      <c r="EE821" s="67"/>
      <c r="EF821" s="67"/>
      <c r="EG821" s="67"/>
      <c r="EH821" s="67"/>
      <c r="EI821" s="67"/>
      <c r="EJ821" s="67"/>
      <c r="EK821" s="67"/>
      <c r="EL821" s="67"/>
      <c r="EM821" s="67"/>
    </row>
    <row r="822" spans="1:143" ht="12.75">
      <c r="A822" s="167"/>
      <c r="B822" s="8"/>
      <c r="C822" s="8"/>
      <c r="D822" s="165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  <c r="CD822" s="67"/>
      <c r="CE822" s="67"/>
      <c r="CF822" s="67"/>
      <c r="CG822" s="67"/>
      <c r="CH822" s="67"/>
      <c r="CI822" s="67"/>
      <c r="CJ822" s="67"/>
      <c r="CK822" s="67"/>
      <c r="CL822" s="67"/>
      <c r="CM822" s="67"/>
      <c r="CN822" s="67"/>
      <c r="CO822" s="67"/>
      <c r="CP822" s="67"/>
      <c r="CQ822" s="67"/>
      <c r="CR822" s="67"/>
      <c r="CS822" s="67"/>
      <c r="CT822" s="67"/>
      <c r="CU822" s="67"/>
      <c r="CV822" s="67"/>
      <c r="CW822" s="67"/>
      <c r="CX822" s="67"/>
      <c r="CY822" s="67"/>
      <c r="CZ822" s="67"/>
      <c r="DA822" s="67"/>
      <c r="DB822" s="67"/>
      <c r="DC822" s="67"/>
      <c r="DD822" s="67"/>
      <c r="DE822" s="67"/>
      <c r="DF822" s="67"/>
      <c r="DG822" s="67"/>
      <c r="DH822" s="67"/>
      <c r="DI822" s="67"/>
      <c r="DJ822" s="67"/>
      <c r="DK822" s="67"/>
      <c r="DL822" s="67"/>
      <c r="DM822" s="67"/>
      <c r="DN822" s="67"/>
      <c r="DO822" s="67"/>
      <c r="DP822" s="67"/>
      <c r="DQ822" s="67"/>
      <c r="DR822" s="67"/>
      <c r="DS822" s="67"/>
      <c r="DT822" s="67"/>
      <c r="DU822" s="67"/>
      <c r="DV822" s="67"/>
      <c r="DW822" s="67"/>
      <c r="DX822" s="67"/>
      <c r="DY822" s="67"/>
      <c r="DZ822" s="67"/>
      <c r="EA822" s="67"/>
      <c r="EB822" s="67"/>
      <c r="EC822" s="67"/>
      <c r="ED822" s="67"/>
      <c r="EE822" s="67"/>
      <c r="EF822" s="67"/>
      <c r="EG822" s="67"/>
      <c r="EH822" s="67"/>
      <c r="EI822" s="67"/>
      <c r="EJ822" s="67"/>
      <c r="EK822" s="67"/>
      <c r="EL822" s="67"/>
      <c r="EM822" s="67"/>
    </row>
    <row r="823" spans="1:143" ht="12.75">
      <c r="A823" s="167"/>
      <c r="B823" s="8"/>
      <c r="C823" s="8"/>
      <c r="D823" s="165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  <c r="CD823" s="67"/>
      <c r="CE823" s="67"/>
      <c r="CF823" s="67"/>
      <c r="CG823" s="67"/>
      <c r="CH823" s="67"/>
      <c r="CI823" s="67"/>
      <c r="CJ823" s="67"/>
      <c r="CK823" s="67"/>
      <c r="CL823" s="67"/>
      <c r="CM823" s="67"/>
      <c r="CN823" s="67"/>
      <c r="CO823" s="67"/>
      <c r="CP823" s="67"/>
      <c r="CQ823" s="67"/>
      <c r="CR823" s="67"/>
      <c r="CS823" s="67"/>
      <c r="CT823" s="67"/>
      <c r="CU823" s="67"/>
      <c r="CV823" s="67"/>
      <c r="CW823" s="67"/>
      <c r="CX823" s="67"/>
      <c r="CY823" s="67"/>
      <c r="CZ823" s="67"/>
      <c r="DA823" s="67"/>
      <c r="DB823" s="67"/>
      <c r="DC823" s="67"/>
      <c r="DD823" s="67"/>
      <c r="DE823" s="67"/>
      <c r="DF823" s="67"/>
      <c r="DG823" s="67"/>
      <c r="DH823" s="67"/>
      <c r="DI823" s="67"/>
      <c r="DJ823" s="67"/>
      <c r="DK823" s="67"/>
      <c r="DL823" s="67"/>
      <c r="DM823" s="67"/>
      <c r="DN823" s="67"/>
      <c r="DO823" s="67"/>
      <c r="DP823" s="67"/>
      <c r="DQ823" s="67"/>
      <c r="DR823" s="67"/>
      <c r="DS823" s="67"/>
      <c r="DT823" s="67"/>
      <c r="DU823" s="67"/>
      <c r="DV823" s="67"/>
      <c r="DW823" s="67"/>
      <c r="DX823" s="67"/>
      <c r="DY823" s="67"/>
      <c r="DZ823" s="67"/>
      <c r="EA823" s="67"/>
      <c r="EB823" s="67"/>
      <c r="EC823" s="67"/>
      <c r="ED823" s="67"/>
      <c r="EE823" s="67"/>
      <c r="EF823" s="67"/>
      <c r="EG823" s="67"/>
      <c r="EH823" s="67"/>
      <c r="EI823" s="67"/>
      <c r="EJ823" s="67"/>
      <c r="EK823" s="67"/>
      <c r="EL823" s="67"/>
      <c r="EM823" s="67"/>
    </row>
    <row r="824" spans="1:143" ht="12.75">
      <c r="A824" s="167"/>
      <c r="B824" s="8"/>
      <c r="C824" s="8"/>
      <c r="D824" s="165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67"/>
      <c r="CE824" s="67"/>
      <c r="CF824" s="67"/>
      <c r="CG824" s="67"/>
      <c r="CH824" s="67"/>
      <c r="CI824" s="67"/>
      <c r="CJ824" s="67"/>
      <c r="CK824" s="67"/>
      <c r="CL824" s="67"/>
      <c r="CM824" s="67"/>
      <c r="CN824" s="67"/>
      <c r="CO824" s="67"/>
      <c r="CP824" s="67"/>
      <c r="CQ824" s="67"/>
      <c r="CR824" s="67"/>
      <c r="CS824" s="67"/>
      <c r="CT824" s="67"/>
      <c r="CU824" s="67"/>
      <c r="CV824" s="67"/>
      <c r="CW824" s="67"/>
      <c r="CX824" s="67"/>
      <c r="CY824" s="67"/>
      <c r="CZ824" s="67"/>
      <c r="DA824" s="67"/>
      <c r="DB824" s="67"/>
      <c r="DC824" s="67"/>
      <c r="DD824" s="67"/>
      <c r="DE824" s="67"/>
      <c r="DF824" s="67"/>
      <c r="DG824" s="67"/>
      <c r="DH824" s="67"/>
      <c r="DI824" s="67"/>
      <c r="DJ824" s="67"/>
      <c r="DK824" s="67"/>
      <c r="DL824" s="67"/>
      <c r="DM824" s="67"/>
      <c r="DN824" s="67"/>
      <c r="DO824" s="67"/>
      <c r="DP824" s="67"/>
      <c r="DQ824" s="67"/>
      <c r="DR824" s="67"/>
      <c r="DS824" s="67"/>
      <c r="DT824" s="67"/>
      <c r="DU824" s="67"/>
      <c r="DV824" s="67"/>
      <c r="DW824" s="67"/>
      <c r="DX824" s="67"/>
      <c r="DY824" s="67"/>
      <c r="DZ824" s="67"/>
      <c r="EA824" s="67"/>
      <c r="EB824" s="67"/>
      <c r="EC824" s="67"/>
      <c r="ED824" s="67"/>
      <c r="EE824" s="67"/>
      <c r="EF824" s="67"/>
      <c r="EG824" s="67"/>
      <c r="EH824" s="67"/>
      <c r="EI824" s="67"/>
      <c r="EJ824" s="67"/>
      <c r="EK824" s="67"/>
      <c r="EL824" s="67"/>
      <c r="EM824" s="67"/>
    </row>
    <row r="825" spans="1:143" ht="12.75">
      <c r="A825" s="167"/>
      <c r="B825" s="8"/>
      <c r="C825" s="8"/>
      <c r="D825" s="165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  <c r="BZ825" s="67"/>
      <c r="CA825" s="67"/>
      <c r="CB825" s="67"/>
      <c r="CC825" s="67"/>
      <c r="CD825" s="67"/>
      <c r="CE825" s="67"/>
      <c r="CF825" s="67"/>
      <c r="CG825" s="67"/>
      <c r="CH825" s="67"/>
      <c r="CI825" s="67"/>
      <c r="CJ825" s="67"/>
      <c r="CK825" s="67"/>
      <c r="CL825" s="67"/>
      <c r="CM825" s="67"/>
      <c r="CN825" s="67"/>
      <c r="CO825" s="67"/>
      <c r="CP825" s="67"/>
      <c r="CQ825" s="67"/>
      <c r="CR825" s="67"/>
      <c r="CS825" s="67"/>
      <c r="CT825" s="67"/>
      <c r="CU825" s="67"/>
      <c r="CV825" s="67"/>
      <c r="CW825" s="67"/>
      <c r="CX825" s="67"/>
      <c r="CY825" s="67"/>
      <c r="CZ825" s="67"/>
      <c r="DA825" s="67"/>
      <c r="DB825" s="67"/>
      <c r="DC825" s="67"/>
      <c r="DD825" s="67"/>
      <c r="DE825" s="67"/>
      <c r="DF825" s="67"/>
      <c r="DG825" s="67"/>
      <c r="DH825" s="67"/>
      <c r="DI825" s="67"/>
      <c r="DJ825" s="67"/>
      <c r="DK825" s="67"/>
      <c r="DL825" s="67"/>
      <c r="DM825" s="67"/>
      <c r="DN825" s="67"/>
      <c r="DO825" s="67"/>
      <c r="DP825" s="67"/>
      <c r="DQ825" s="67"/>
      <c r="DR825" s="67"/>
      <c r="DS825" s="67"/>
      <c r="DT825" s="67"/>
      <c r="DU825" s="67"/>
      <c r="DV825" s="67"/>
      <c r="DW825" s="67"/>
      <c r="DX825" s="67"/>
      <c r="DY825" s="67"/>
      <c r="DZ825" s="67"/>
      <c r="EA825" s="67"/>
      <c r="EB825" s="67"/>
      <c r="EC825" s="67"/>
      <c r="ED825" s="67"/>
      <c r="EE825" s="67"/>
      <c r="EF825" s="67"/>
      <c r="EG825" s="67"/>
      <c r="EH825" s="67"/>
      <c r="EI825" s="67"/>
      <c r="EJ825" s="67"/>
      <c r="EK825" s="67"/>
      <c r="EL825" s="67"/>
      <c r="EM825" s="67"/>
    </row>
    <row r="826" spans="1:143" ht="12.75">
      <c r="A826" s="167"/>
      <c r="B826" s="8"/>
      <c r="C826" s="8"/>
      <c r="D826" s="165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  <c r="CD826" s="67"/>
      <c r="CE826" s="67"/>
      <c r="CF826" s="67"/>
      <c r="CG826" s="67"/>
      <c r="CH826" s="67"/>
      <c r="CI826" s="67"/>
      <c r="CJ826" s="67"/>
      <c r="CK826" s="67"/>
      <c r="CL826" s="67"/>
      <c r="CM826" s="67"/>
      <c r="CN826" s="67"/>
      <c r="CO826" s="67"/>
      <c r="CP826" s="67"/>
      <c r="CQ826" s="67"/>
      <c r="CR826" s="67"/>
      <c r="CS826" s="67"/>
      <c r="CT826" s="67"/>
      <c r="CU826" s="67"/>
      <c r="CV826" s="67"/>
      <c r="CW826" s="67"/>
      <c r="CX826" s="67"/>
      <c r="CY826" s="67"/>
      <c r="CZ826" s="67"/>
      <c r="DA826" s="67"/>
      <c r="DB826" s="67"/>
      <c r="DC826" s="67"/>
      <c r="DD826" s="67"/>
      <c r="DE826" s="67"/>
      <c r="DF826" s="67"/>
      <c r="DG826" s="67"/>
      <c r="DH826" s="67"/>
      <c r="DI826" s="67"/>
      <c r="DJ826" s="67"/>
      <c r="DK826" s="67"/>
      <c r="DL826" s="67"/>
      <c r="DM826" s="67"/>
      <c r="DN826" s="67"/>
      <c r="DO826" s="67"/>
      <c r="DP826" s="67"/>
      <c r="DQ826" s="67"/>
      <c r="DR826" s="67"/>
      <c r="DS826" s="67"/>
      <c r="DT826" s="67"/>
      <c r="DU826" s="67"/>
      <c r="DV826" s="67"/>
      <c r="DW826" s="67"/>
      <c r="DX826" s="67"/>
      <c r="DY826" s="67"/>
      <c r="DZ826" s="67"/>
      <c r="EA826" s="67"/>
      <c r="EB826" s="67"/>
      <c r="EC826" s="67"/>
      <c r="ED826" s="67"/>
      <c r="EE826" s="67"/>
      <c r="EF826" s="67"/>
      <c r="EG826" s="67"/>
      <c r="EH826" s="67"/>
      <c r="EI826" s="67"/>
      <c r="EJ826" s="67"/>
      <c r="EK826" s="67"/>
      <c r="EL826" s="67"/>
      <c r="EM826" s="67"/>
    </row>
    <row r="827" spans="1:143" ht="12.75">
      <c r="A827" s="167"/>
      <c r="B827" s="8"/>
      <c r="C827" s="8"/>
      <c r="D827" s="165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  <c r="BZ827" s="67"/>
      <c r="CA827" s="67"/>
      <c r="CB827" s="67"/>
      <c r="CC827" s="67"/>
      <c r="CD827" s="67"/>
      <c r="CE827" s="67"/>
      <c r="CF827" s="67"/>
      <c r="CG827" s="67"/>
      <c r="CH827" s="67"/>
      <c r="CI827" s="67"/>
      <c r="CJ827" s="67"/>
      <c r="CK827" s="67"/>
      <c r="CL827" s="67"/>
      <c r="CM827" s="67"/>
      <c r="CN827" s="67"/>
      <c r="CO827" s="67"/>
      <c r="CP827" s="67"/>
      <c r="CQ827" s="67"/>
      <c r="CR827" s="67"/>
      <c r="CS827" s="67"/>
      <c r="CT827" s="67"/>
      <c r="CU827" s="67"/>
      <c r="CV827" s="67"/>
      <c r="CW827" s="67"/>
      <c r="CX827" s="67"/>
      <c r="CY827" s="67"/>
      <c r="CZ827" s="67"/>
      <c r="DA827" s="67"/>
      <c r="DB827" s="67"/>
      <c r="DC827" s="67"/>
      <c r="DD827" s="67"/>
      <c r="DE827" s="67"/>
      <c r="DF827" s="67"/>
      <c r="DG827" s="67"/>
      <c r="DH827" s="67"/>
      <c r="DI827" s="67"/>
      <c r="DJ827" s="67"/>
      <c r="DK827" s="67"/>
      <c r="DL827" s="67"/>
      <c r="DM827" s="67"/>
      <c r="DN827" s="67"/>
      <c r="DO827" s="67"/>
      <c r="DP827" s="67"/>
      <c r="DQ827" s="67"/>
      <c r="DR827" s="67"/>
      <c r="DS827" s="67"/>
      <c r="DT827" s="67"/>
      <c r="DU827" s="67"/>
      <c r="DV827" s="67"/>
      <c r="DW827" s="67"/>
      <c r="DX827" s="67"/>
      <c r="DY827" s="67"/>
      <c r="DZ827" s="67"/>
      <c r="EA827" s="67"/>
      <c r="EB827" s="67"/>
      <c r="EC827" s="67"/>
      <c r="ED827" s="67"/>
      <c r="EE827" s="67"/>
      <c r="EF827" s="67"/>
      <c r="EG827" s="67"/>
      <c r="EH827" s="67"/>
      <c r="EI827" s="67"/>
      <c r="EJ827" s="67"/>
      <c r="EK827" s="67"/>
      <c r="EL827" s="67"/>
      <c r="EM827" s="67"/>
    </row>
    <row r="828" spans="1:143" ht="12.75">
      <c r="A828" s="167"/>
      <c r="B828" s="8"/>
      <c r="C828" s="8"/>
      <c r="D828" s="16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  <c r="CD828" s="67"/>
      <c r="CE828" s="67"/>
      <c r="CF828" s="67"/>
      <c r="CG828" s="67"/>
      <c r="CH828" s="67"/>
      <c r="CI828" s="67"/>
      <c r="CJ828" s="67"/>
      <c r="CK828" s="67"/>
      <c r="CL828" s="67"/>
      <c r="CM828" s="67"/>
      <c r="CN828" s="67"/>
      <c r="CO828" s="67"/>
      <c r="CP828" s="67"/>
      <c r="CQ828" s="67"/>
      <c r="CR828" s="67"/>
      <c r="CS828" s="67"/>
      <c r="CT828" s="67"/>
      <c r="CU828" s="67"/>
      <c r="CV828" s="67"/>
      <c r="CW828" s="67"/>
      <c r="CX828" s="67"/>
      <c r="CY828" s="67"/>
      <c r="CZ828" s="67"/>
      <c r="DA828" s="67"/>
      <c r="DB828" s="67"/>
      <c r="DC828" s="67"/>
      <c r="DD828" s="67"/>
      <c r="DE828" s="67"/>
      <c r="DF828" s="67"/>
      <c r="DG828" s="67"/>
      <c r="DH828" s="67"/>
      <c r="DI828" s="67"/>
      <c r="DJ828" s="67"/>
      <c r="DK828" s="67"/>
      <c r="DL828" s="67"/>
      <c r="DM828" s="67"/>
      <c r="DN828" s="67"/>
      <c r="DO828" s="67"/>
      <c r="DP828" s="67"/>
      <c r="DQ828" s="67"/>
      <c r="DR828" s="67"/>
      <c r="DS828" s="67"/>
      <c r="DT828" s="67"/>
      <c r="DU828" s="67"/>
      <c r="DV828" s="67"/>
      <c r="DW828" s="67"/>
      <c r="DX828" s="67"/>
      <c r="DY828" s="67"/>
      <c r="DZ828" s="67"/>
      <c r="EA828" s="67"/>
      <c r="EB828" s="67"/>
      <c r="EC828" s="67"/>
      <c r="ED828" s="67"/>
      <c r="EE828" s="67"/>
      <c r="EF828" s="67"/>
      <c r="EG828" s="67"/>
      <c r="EH828" s="67"/>
      <c r="EI828" s="67"/>
      <c r="EJ828" s="67"/>
      <c r="EK828" s="67"/>
      <c r="EL828" s="67"/>
      <c r="EM828" s="67"/>
    </row>
    <row r="829" spans="1:143" ht="12.75">
      <c r="A829" s="167"/>
      <c r="B829" s="8"/>
      <c r="C829" s="8"/>
      <c r="D829" s="16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  <c r="CA829" s="67"/>
      <c r="CB829" s="67"/>
      <c r="CC829" s="67"/>
      <c r="CD829" s="67"/>
      <c r="CE829" s="67"/>
      <c r="CF829" s="67"/>
      <c r="CG829" s="67"/>
      <c r="CH829" s="67"/>
      <c r="CI829" s="67"/>
      <c r="CJ829" s="67"/>
      <c r="CK829" s="67"/>
      <c r="CL829" s="67"/>
      <c r="CM829" s="67"/>
      <c r="CN829" s="67"/>
      <c r="CO829" s="67"/>
      <c r="CP829" s="67"/>
      <c r="CQ829" s="67"/>
      <c r="CR829" s="67"/>
      <c r="CS829" s="67"/>
      <c r="CT829" s="67"/>
      <c r="CU829" s="67"/>
      <c r="CV829" s="67"/>
      <c r="CW829" s="67"/>
      <c r="CX829" s="67"/>
      <c r="CY829" s="67"/>
      <c r="CZ829" s="67"/>
      <c r="DA829" s="67"/>
      <c r="DB829" s="67"/>
      <c r="DC829" s="67"/>
      <c r="DD829" s="67"/>
      <c r="DE829" s="67"/>
      <c r="DF829" s="67"/>
      <c r="DG829" s="67"/>
      <c r="DH829" s="67"/>
      <c r="DI829" s="67"/>
      <c r="DJ829" s="67"/>
      <c r="DK829" s="67"/>
      <c r="DL829" s="67"/>
      <c r="DM829" s="67"/>
      <c r="DN829" s="67"/>
      <c r="DO829" s="67"/>
      <c r="DP829" s="67"/>
      <c r="DQ829" s="67"/>
      <c r="DR829" s="67"/>
      <c r="DS829" s="67"/>
      <c r="DT829" s="67"/>
      <c r="DU829" s="67"/>
      <c r="DV829" s="67"/>
      <c r="DW829" s="67"/>
      <c r="DX829" s="67"/>
      <c r="DY829" s="67"/>
      <c r="DZ829" s="67"/>
      <c r="EA829" s="67"/>
      <c r="EB829" s="67"/>
      <c r="EC829" s="67"/>
      <c r="ED829" s="67"/>
      <c r="EE829" s="67"/>
      <c r="EF829" s="67"/>
      <c r="EG829" s="67"/>
      <c r="EH829" s="67"/>
      <c r="EI829" s="67"/>
      <c r="EJ829" s="67"/>
      <c r="EK829" s="67"/>
      <c r="EL829" s="67"/>
      <c r="EM829" s="67"/>
    </row>
    <row r="830" spans="1:143" ht="12.75">
      <c r="A830" s="167"/>
      <c r="B830" s="8"/>
      <c r="C830" s="8"/>
      <c r="D830" s="16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  <c r="CD830" s="67"/>
      <c r="CE830" s="67"/>
      <c r="CF830" s="67"/>
      <c r="CG830" s="67"/>
      <c r="CH830" s="67"/>
      <c r="CI830" s="67"/>
      <c r="CJ830" s="67"/>
      <c r="CK830" s="67"/>
      <c r="CL830" s="67"/>
      <c r="CM830" s="67"/>
      <c r="CN830" s="67"/>
      <c r="CO830" s="67"/>
      <c r="CP830" s="67"/>
      <c r="CQ830" s="67"/>
      <c r="CR830" s="67"/>
      <c r="CS830" s="67"/>
      <c r="CT830" s="67"/>
      <c r="CU830" s="67"/>
      <c r="CV830" s="67"/>
      <c r="CW830" s="67"/>
      <c r="CX830" s="67"/>
      <c r="CY830" s="67"/>
      <c r="CZ830" s="67"/>
      <c r="DA830" s="67"/>
      <c r="DB830" s="67"/>
      <c r="DC830" s="67"/>
      <c r="DD830" s="67"/>
      <c r="DE830" s="67"/>
      <c r="DF830" s="67"/>
      <c r="DG830" s="67"/>
      <c r="DH830" s="67"/>
      <c r="DI830" s="67"/>
      <c r="DJ830" s="67"/>
      <c r="DK830" s="67"/>
      <c r="DL830" s="67"/>
      <c r="DM830" s="67"/>
      <c r="DN830" s="67"/>
      <c r="DO830" s="67"/>
      <c r="DP830" s="67"/>
      <c r="DQ830" s="67"/>
      <c r="DR830" s="67"/>
      <c r="DS830" s="67"/>
      <c r="DT830" s="67"/>
      <c r="DU830" s="67"/>
      <c r="DV830" s="67"/>
      <c r="DW830" s="67"/>
      <c r="DX830" s="67"/>
      <c r="DY830" s="67"/>
      <c r="DZ830" s="67"/>
      <c r="EA830" s="67"/>
      <c r="EB830" s="67"/>
      <c r="EC830" s="67"/>
      <c r="ED830" s="67"/>
      <c r="EE830" s="67"/>
      <c r="EF830" s="67"/>
      <c r="EG830" s="67"/>
      <c r="EH830" s="67"/>
      <c r="EI830" s="67"/>
      <c r="EJ830" s="67"/>
      <c r="EK830" s="67"/>
      <c r="EL830" s="67"/>
      <c r="EM830" s="67"/>
    </row>
    <row r="831" spans="1:143" ht="12.75">
      <c r="A831" s="167"/>
      <c r="B831" s="8"/>
      <c r="C831" s="8"/>
      <c r="D831" s="16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  <c r="CD831" s="67"/>
      <c r="CE831" s="67"/>
      <c r="CF831" s="67"/>
      <c r="CG831" s="67"/>
      <c r="CH831" s="67"/>
      <c r="CI831" s="67"/>
      <c r="CJ831" s="67"/>
      <c r="CK831" s="67"/>
      <c r="CL831" s="67"/>
      <c r="CM831" s="67"/>
      <c r="CN831" s="67"/>
      <c r="CO831" s="67"/>
      <c r="CP831" s="67"/>
      <c r="CQ831" s="67"/>
      <c r="CR831" s="67"/>
      <c r="CS831" s="67"/>
      <c r="CT831" s="67"/>
      <c r="CU831" s="67"/>
      <c r="CV831" s="67"/>
      <c r="CW831" s="67"/>
      <c r="CX831" s="67"/>
      <c r="CY831" s="67"/>
      <c r="CZ831" s="67"/>
      <c r="DA831" s="67"/>
      <c r="DB831" s="67"/>
      <c r="DC831" s="67"/>
      <c r="DD831" s="67"/>
      <c r="DE831" s="67"/>
      <c r="DF831" s="67"/>
      <c r="DG831" s="67"/>
      <c r="DH831" s="67"/>
      <c r="DI831" s="67"/>
      <c r="DJ831" s="67"/>
      <c r="DK831" s="67"/>
      <c r="DL831" s="67"/>
      <c r="DM831" s="67"/>
      <c r="DN831" s="67"/>
      <c r="DO831" s="67"/>
      <c r="DP831" s="67"/>
      <c r="DQ831" s="67"/>
      <c r="DR831" s="67"/>
      <c r="DS831" s="67"/>
      <c r="DT831" s="67"/>
      <c r="DU831" s="67"/>
      <c r="DV831" s="67"/>
      <c r="DW831" s="67"/>
      <c r="DX831" s="67"/>
      <c r="DY831" s="67"/>
      <c r="DZ831" s="67"/>
      <c r="EA831" s="67"/>
      <c r="EB831" s="67"/>
      <c r="EC831" s="67"/>
      <c r="ED831" s="67"/>
      <c r="EE831" s="67"/>
      <c r="EF831" s="67"/>
      <c r="EG831" s="67"/>
      <c r="EH831" s="67"/>
      <c r="EI831" s="67"/>
      <c r="EJ831" s="67"/>
      <c r="EK831" s="67"/>
      <c r="EL831" s="67"/>
      <c r="EM831" s="67"/>
    </row>
    <row r="832" spans="1:143" ht="12.75">
      <c r="A832" s="167"/>
      <c r="B832" s="8"/>
      <c r="C832" s="8"/>
      <c r="D832" s="16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  <c r="CD832" s="67"/>
      <c r="CE832" s="67"/>
      <c r="CF832" s="67"/>
      <c r="CG832" s="67"/>
      <c r="CH832" s="67"/>
      <c r="CI832" s="67"/>
      <c r="CJ832" s="67"/>
      <c r="CK832" s="67"/>
      <c r="CL832" s="67"/>
      <c r="CM832" s="67"/>
      <c r="CN832" s="67"/>
      <c r="CO832" s="67"/>
      <c r="CP832" s="67"/>
      <c r="CQ832" s="67"/>
      <c r="CR832" s="67"/>
      <c r="CS832" s="67"/>
      <c r="CT832" s="67"/>
      <c r="CU832" s="67"/>
      <c r="CV832" s="67"/>
      <c r="CW832" s="67"/>
      <c r="CX832" s="67"/>
      <c r="CY832" s="67"/>
      <c r="CZ832" s="67"/>
      <c r="DA832" s="67"/>
      <c r="DB832" s="67"/>
      <c r="DC832" s="67"/>
      <c r="DD832" s="67"/>
      <c r="DE832" s="67"/>
      <c r="DF832" s="67"/>
      <c r="DG832" s="67"/>
      <c r="DH832" s="67"/>
      <c r="DI832" s="67"/>
      <c r="DJ832" s="67"/>
      <c r="DK832" s="67"/>
      <c r="DL832" s="67"/>
      <c r="DM832" s="67"/>
      <c r="DN832" s="67"/>
      <c r="DO832" s="67"/>
      <c r="DP832" s="67"/>
      <c r="DQ832" s="67"/>
      <c r="DR832" s="67"/>
      <c r="DS832" s="67"/>
      <c r="DT832" s="67"/>
      <c r="DU832" s="67"/>
      <c r="DV832" s="67"/>
      <c r="DW832" s="67"/>
      <c r="DX832" s="67"/>
      <c r="DY832" s="67"/>
      <c r="DZ832" s="67"/>
      <c r="EA832" s="67"/>
      <c r="EB832" s="67"/>
      <c r="EC832" s="67"/>
      <c r="ED832" s="67"/>
      <c r="EE832" s="67"/>
      <c r="EF832" s="67"/>
      <c r="EG832" s="67"/>
      <c r="EH832" s="67"/>
      <c r="EI832" s="67"/>
      <c r="EJ832" s="67"/>
      <c r="EK832" s="67"/>
      <c r="EL832" s="67"/>
      <c r="EM832" s="67"/>
    </row>
    <row r="833" spans="1:143" ht="12.75">
      <c r="A833" s="167"/>
      <c r="B833" s="8"/>
      <c r="C833" s="8"/>
      <c r="D833" s="16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67"/>
      <c r="CE833" s="67"/>
      <c r="CF833" s="67"/>
      <c r="CG833" s="67"/>
      <c r="CH833" s="67"/>
      <c r="CI833" s="67"/>
      <c r="CJ833" s="67"/>
      <c r="CK833" s="67"/>
      <c r="CL833" s="67"/>
      <c r="CM833" s="67"/>
      <c r="CN833" s="67"/>
      <c r="CO833" s="67"/>
      <c r="CP833" s="67"/>
      <c r="CQ833" s="67"/>
      <c r="CR833" s="67"/>
      <c r="CS833" s="67"/>
      <c r="CT833" s="67"/>
      <c r="CU833" s="67"/>
      <c r="CV833" s="67"/>
      <c r="CW833" s="67"/>
      <c r="CX833" s="67"/>
      <c r="CY833" s="67"/>
      <c r="CZ833" s="67"/>
      <c r="DA833" s="67"/>
      <c r="DB833" s="67"/>
      <c r="DC833" s="67"/>
      <c r="DD833" s="67"/>
      <c r="DE833" s="67"/>
      <c r="DF833" s="67"/>
      <c r="DG833" s="67"/>
      <c r="DH833" s="67"/>
      <c r="DI833" s="67"/>
      <c r="DJ833" s="67"/>
      <c r="DK833" s="67"/>
      <c r="DL833" s="67"/>
      <c r="DM833" s="67"/>
      <c r="DN833" s="67"/>
      <c r="DO833" s="67"/>
      <c r="DP833" s="67"/>
      <c r="DQ833" s="67"/>
      <c r="DR833" s="67"/>
      <c r="DS833" s="67"/>
      <c r="DT833" s="67"/>
      <c r="DU833" s="67"/>
      <c r="DV833" s="67"/>
      <c r="DW833" s="67"/>
      <c r="DX833" s="67"/>
      <c r="DY833" s="67"/>
      <c r="DZ833" s="67"/>
      <c r="EA833" s="67"/>
      <c r="EB833" s="67"/>
      <c r="EC833" s="67"/>
      <c r="ED833" s="67"/>
      <c r="EE833" s="67"/>
      <c r="EF833" s="67"/>
      <c r="EG833" s="67"/>
      <c r="EH833" s="67"/>
      <c r="EI833" s="67"/>
      <c r="EJ833" s="67"/>
      <c r="EK833" s="67"/>
      <c r="EL833" s="67"/>
      <c r="EM833" s="67"/>
    </row>
    <row r="834" spans="1:143" ht="12.75">
      <c r="A834" s="167"/>
      <c r="B834" s="8"/>
      <c r="C834" s="8"/>
      <c r="D834" s="16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67"/>
      <c r="CE834" s="67"/>
      <c r="CF834" s="67"/>
      <c r="CG834" s="67"/>
      <c r="CH834" s="67"/>
      <c r="CI834" s="67"/>
      <c r="CJ834" s="67"/>
      <c r="CK834" s="67"/>
      <c r="CL834" s="67"/>
      <c r="CM834" s="67"/>
      <c r="CN834" s="67"/>
      <c r="CO834" s="67"/>
      <c r="CP834" s="67"/>
      <c r="CQ834" s="67"/>
      <c r="CR834" s="67"/>
      <c r="CS834" s="67"/>
      <c r="CT834" s="67"/>
      <c r="CU834" s="67"/>
      <c r="CV834" s="67"/>
      <c r="CW834" s="67"/>
      <c r="CX834" s="67"/>
      <c r="CY834" s="67"/>
      <c r="CZ834" s="67"/>
      <c r="DA834" s="67"/>
      <c r="DB834" s="67"/>
      <c r="DC834" s="67"/>
      <c r="DD834" s="67"/>
      <c r="DE834" s="67"/>
      <c r="DF834" s="67"/>
      <c r="DG834" s="67"/>
      <c r="DH834" s="67"/>
      <c r="DI834" s="67"/>
      <c r="DJ834" s="67"/>
      <c r="DK834" s="67"/>
      <c r="DL834" s="67"/>
      <c r="DM834" s="67"/>
      <c r="DN834" s="67"/>
      <c r="DO834" s="67"/>
      <c r="DP834" s="67"/>
      <c r="DQ834" s="67"/>
      <c r="DR834" s="67"/>
      <c r="DS834" s="67"/>
      <c r="DT834" s="67"/>
      <c r="DU834" s="67"/>
      <c r="DV834" s="67"/>
      <c r="DW834" s="67"/>
      <c r="DX834" s="67"/>
      <c r="DY834" s="67"/>
      <c r="DZ834" s="67"/>
      <c r="EA834" s="67"/>
      <c r="EB834" s="67"/>
      <c r="EC834" s="67"/>
      <c r="ED834" s="67"/>
      <c r="EE834" s="67"/>
      <c r="EF834" s="67"/>
      <c r="EG834" s="67"/>
      <c r="EH834" s="67"/>
      <c r="EI834" s="67"/>
      <c r="EJ834" s="67"/>
      <c r="EK834" s="67"/>
      <c r="EL834" s="67"/>
      <c r="EM834" s="67"/>
    </row>
    <row r="835" spans="1:143" ht="12.75">
      <c r="A835" s="167"/>
      <c r="B835" s="8"/>
      <c r="C835" s="8"/>
      <c r="D835" s="16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  <c r="BZ835" s="67"/>
      <c r="CA835" s="67"/>
      <c r="CB835" s="67"/>
      <c r="CC835" s="67"/>
      <c r="CD835" s="67"/>
      <c r="CE835" s="67"/>
      <c r="CF835" s="67"/>
      <c r="CG835" s="67"/>
      <c r="CH835" s="67"/>
      <c r="CI835" s="67"/>
      <c r="CJ835" s="67"/>
      <c r="CK835" s="67"/>
      <c r="CL835" s="67"/>
      <c r="CM835" s="67"/>
      <c r="CN835" s="67"/>
      <c r="CO835" s="67"/>
      <c r="CP835" s="67"/>
      <c r="CQ835" s="67"/>
      <c r="CR835" s="67"/>
      <c r="CS835" s="67"/>
      <c r="CT835" s="67"/>
      <c r="CU835" s="67"/>
      <c r="CV835" s="67"/>
      <c r="CW835" s="67"/>
      <c r="CX835" s="67"/>
      <c r="CY835" s="67"/>
      <c r="CZ835" s="67"/>
      <c r="DA835" s="67"/>
      <c r="DB835" s="67"/>
      <c r="DC835" s="67"/>
      <c r="DD835" s="67"/>
      <c r="DE835" s="67"/>
      <c r="DF835" s="67"/>
      <c r="DG835" s="67"/>
      <c r="DH835" s="67"/>
      <c r="DI835" s="67"/>
      <c r="DJ835" s="67"/>
      <c r="DK835" s="67"/>
      <c r="DL835" s="67"/>
      <c r="DM835" s="67"/>
      <c r="DN835" s="67"/>
      <c r="DO835" s="67"/>
      <c r="DP835" s="67"/>
      <c r="DQ835" s="67"/>
      <c r="DR835" s="67"/>
      <c r="DS835" s="67"/>
      <c r="DT835" s="67"/>
      <c r="DU835" s="67"/>
      <c r="DV835" s="67"/>
      <c r="DW835" s="67"/>
      <c r="DX835" s="67"/>
      <c r="DY835" s="67"/>
      <c r="DZ835" s="67"/>
      <c r="EA835" s="67"/>
      <c r="EB835" s="67"/>
      <c r="EC835" s="67"/>
      <c r="ED835" s="67"/>
      <c r="EE835" s="67"/>
      <c r="EF835" s="67"/>
      <c r="EG835" s="67"/>
      <c r="EH835" s="67"/>
      <c r="EI835" s="67"/>
      <c r="EJ835" s="67"/>
      <c r="EK835" s="67"/>
      <c r="EL835" s="67"/>
      <c r="EM835" s="67"/>
    </row>
    <row r="836" spans="1:143" ht="12.75">
      <c r="A836" s="167"/>
      <c r="B836" s="8"/>
      <c r="C836" s="8"/>
      <c r="D836" s="16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67"/>
      <c r="CE836" s="67"/>
      <c r="CF836" s="67"/>
      <c r="CG836" s="67"/>
      <c r="CH836" s="67"/>
      <c r="CI836" s="67"/>
      <c r="CJ836" s="67"/>
      <c r="CK836" s="67"/>
      <c r="CL836" s="67"/>
      <c r="CM836" s="67"/>
      <c r="CN836" s="67"/>
      <c r="CO836" s="67"/>
      <c r="CP836" s="67"/>
      <c r="CQ836" s="67"/>
      <c r="CR836" s="67"/>
      <c r="CS836" s="67"/>
      <c r="CT836" s="67"/>
      <c r="CU836" s="67"/>
      <c r="CV836" s="67"/>
      <c r="CW836" s="67"/>
      <c r="CX836" s="67"/>
      <c r="CY836" s="67"/>
      <c r="CZ836" s="67"/>
      <c r="DA836" s="67"/>
      <c r="DB836" s="67"/>
      <c r="DC836" s="67"/>
      <c r="DD836" s="67"/>
      <c r="DE836" s="67"/>
      <c r="DF836" s="67"/>
      <c r="DG836" s="67"/>
      <c r="DH836" s="67"/>
      <c r="DI836" s="67"/>
      <c r="DJ836" s="67"/>
      <c r="DK836" s="67"/>
      <c r="DL836" s="67"/>
      <c r="DM836" s="67"/>
      <c r="DN836" s="67"/>
      <c r="DO836" s="67"/>
      <c r="DP836" s="67"/>
      <c r="DQ836" s="67"/>
      <c r="DR836" s="67"/>
      <c r="DS836" s="67"/>
      <c r="DT836" s="67"/>
      <c r="DU836" s="67"/>
      <c r="DV836" s="67"/>
      <c r="DW836" s="67"/>
      <c r="DX836" s="67"/>
      <c r="DY836" s="67"/>
      <c r="DZ836" s="67"/>
      <c r="EA836" s="67"/>
      <c r="EB836" s="67"/>
      <c r="EC836" s="67"/>
      <c r="ED836" s="67"/>
      <c r="EE836" s="67"/>
      <c r="EF836" s="67"/>
      <c r="EG836" s="67"/>
      <c r="EH836" s="67"/>
      <c r="EI836" s="67"/>
      <c r="EJ836" s="67"/>
      <c r="EK836" s="67"/>
      <c r="EL836" s="67"/>
      <c r="EM836" s="67"/>
    </row>
    <row r="837" spans="1:143" ht="12.75">
      <c r="A837" s="167"/>
      <c r="B837" s="8"/>
      <c r="C837" s="8"/>
      <c r="D837" s="16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  <c r="CN837" s="67"/>
      <c r="CO837" s="67"/>
      <c r="CP837" s="67"/>
      <c r="CQ837" s="67"/>
      <c r="CR837" s="67"/>
      <c r="CS837" s="67"/>
      <c r="CT837" s="67"/>
      <c r="CU837" s="67"/>
      <c r="CV837" s="67"/>
      <c r="CW837" s="67"/>
      <c r="CX837" s="67"/>
      <c r="CY837" s="67"/>
      <c r="CZ837" s="67"/>
      <c r="DA837" s="67"/>
      <c r="DB837" s="67"/>
      <c r="DC837" s="67"/>
      <c r="DD837" s="67"/>
      <c r="DE837" s="67"/>
      <c r="DF837" s="67"/>
      <c r="DG837" s="67"/>
      <c r="DH837" s="67"/>
      <c r="DI837" s="67"/>
      <c r="DJ837" s="67"/>
      <c r="DK837" s="67"/>
      <c r="DL837" s="67"/>
      <c r="DM837" s="67"/>
      <c r="DN837" s="67"/>
      <c r="DO837" s="67"/>
      <c r="DP837" s="67"/>
      <c r="DQ837" s="67"/>
      <c r="DR837" s="67"/>
      <c r="DS837" s="67"/>
      <c r="DT837" s="67"/>
      <c r="DU837" s="67"/>
      <c r="DV837" s="67"/>
      <c r="DW837" s="67"/>
      <c r="DX837" s="67"/>
      <c r="DY837" s="67"/>
      <c r="DZ837" s="67"/>
      <c r="EA837" s="67"/>
      <c r="EB837" s="67"/>
      <c r="EC837" s="67"/>
      <c r="ED837" s="67"/>
      <c r="EE837" s="67"/>
      <c r="EF837" s="67"/>
      <c r="EG837" s="67"/>
      <c r="EH837" s="67"/>
      <c r="EI837" s="67"/>
      <c r="EJ837" s="67"/>
      <c r="EK837" s="67"/>
      <c r="EL837" s="67"/>
      <c r="EM837" s="67"/>
    </row>
    <row r="838" spans="1:143" ht="12.75">
      <c r="A838" s="167"/>
      <c r="B838" s="8"/>
      <c r="C838" s="8"/>
      <c r="D838" s="16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67"/>
      <c r="CE838" s="67"/>
      <c r="CF838" s="67"/>
      <c r="CG838" s="67"/>
      <c r="CH838" s="67"/>
      <c r="CI838" s="67"/>
      <c r="CJ838" s="67"/>
      <c r="CK838" s="67"/>
      <c r="CL838" s="67"/>
      <c r="CM838" s="67"/>
      <c r="CN838" s="67"/>
      <c r="CO838" s="67"/>
      <c r="CP838" s="67"/>
      <c r="CQ838" s="67"/>
      <c r="CR838" s="67"/>
      <c r="CS838" s="67"/>
      <c r="CT838" s="67"/>
      <c r="CU838" s="67"/>
      <c r="CV838" s="67"/>
      <c r="CW838" s="67"/>
      <c r="CX838" s="67"/>
      <c r="CY838" s="67"/>
      <c r="CZ838" s="67"/>
      <c r="DA838" s="67"/>
      <c r="DB838" s="67"/>
      <c r="DC838" s="67"/>
      <c r="DD838" s="67"/>
      <c r="DE838" s="67"/>
      <c r="DF838" s="67"/>
      <c r="DG838" s="67"/>
      <c r="DH838" s="67"/>
      <c r="DI838" s="67"/>
      <c r="DJ838" s="67"/>
      <c r="DK838" s="67"/>
      <c r="DL838" s="67"/>
      <c r="DM838" s="67"/>
      <c r="DN838" s="67"/>
      <c r="DO838" s="67"/>
      <c r="DP838" s="67"/>
      <c r="DQ838" s="67"/>
      <c r="DR838" s="67"/>
      <c r="DS838" s="67"/>
      <c r="DT838" s="67"/>
      <c r="DU838" s="67"/>
      <c r="DV838" s="67"/>
      <c r="DW838" s="67"/>
      <c r="DX838" s="67"/>
      <c r="DY838" s="67"/>
      <c r="DZ838" s="67"/>
      <c r="EA838" s="67"/>
      <c r="EB838" s="67"/>
      <c r="EC838" s="67"/>
      <c r="ED838" s="67"/>
      <c r="EE838" s="67"/>
      <c r="EF838" s="67"/>
      <c r="EG838" s="67"/>
      <c r="EH838" s="67"/>
      <c r="EI838" s="67"/>
      <c r="EJ838" s="67"/>
      <c r="EK838" s="67"/>
      <c r="EL838" s="67"/>
      <c r="EM838" s="67"/>
    </row>
    <row r="839" spans="1:143" ht="12.75">
      <c r="A839" s="167"/>
      <c r="B839" s="8"/>
      <c r="C839" s="8"/>
      <c r="D839" s="16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  <c r="CA839" s="67"/>
      <c r="CB839" s="67"/>
      <c r="CC839" s="67"/>
      <c r="CD839" s="67"/>
      <c r="CE839" s="67"/>
      <c r="CF839" s="67"/>
      <c r="CG839" s="67"/>
      <c r="CH839" s="67"/>
      <c r="CI839" s="67"/>
      <c r="CJ839" s="67"/>
      <c r="CK839" s="67"/>
      <c r="CL839" s="67"/>
      <c r="CM839" s="67"/>
      <c r="CN839" s="67"/>
      <c r="CO839" s="67"/>
      <c r="CP839" s="67"/>
      <c r="CQ839" s="67"/>
      <c r="CR839" s="67"/>
      <c r="CS839" s="67"/>
      <c r="CT839" s="67"/>
      <c r="CU839" s="67"/>
      <c r="CV839" s="67"/>
      <c r="CW839" s="67"/>
      <c r="CX839" s="67"/>
      <c r="CY839" s="67"/>
      <c r="CZ839" s="67"/>
      <c r="DA839" s="67"/>
      <c r="DB839" s="67"/>
      <c r="DC839" s="67"/>
      <c r="DD839" s="67"/>
      <c r="DE839" s="67"/>
      <c r="DF839" s="67"/>
      <c r="DG839" s="67"/>
      <c r="DH839" s="67"/>
      <c r="DI839" s="67"/>
      <c r="DJ839" s="67"/>
      <c r="DK839" s="67"/>
      <c r="DL839" s="67"/>
      <c r="DM839" s="67"/>
      <c r="DN839" s="67"/>
      <c r="DO839" s="67"/>
      <c r="DP839" s="67"/>
      <c r="DQ839" s="67"/>
      <c r="DR839" s="67"/>
      <c r="DS839" s="67"/>
      <c r="DT839" s="67"/>
      <c r="DU839" s="67"/>
      <c r="DV839" s="67"/>
      <c r="DW839" s="67"/>
      <c r="DX839" s="67"/>
      <c r="DY839" s="67"/>
      <c r="DZ839" s="67"/>
      <c r="EA839" s="67"/>
      <c r="EB839" s="67"/>
      <c r="EC839" s="67"/>
      <c r="ED839" s="67"/>
      <c r="EE839" s="67"/>
      <c r="EF839" s="67"/>
      <c r="EG839" s="67"/>
      <c r="EH839" s="67"/>
      <c r="EI839" s="67"/>
      <c r="EJ839" s="67"/>
      <c r="EK839" s="67"/>
      <c r="EL839" s="67"/>
      <c r="EM839" s="67"/>
    </row>
    <row r="840" spans="1:143" ht="12.75">
      <c r="A840" s="167"/>
      <c r="B840" s="8"/>
      <c r="C840" s="8"/>
      <c r="D840" s="16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  <c r="CA840" s="67"/>
      <c r="CB840" s="67"/>
      <c r="CC840" s="67"/>
      <c r="CD840" s="67"/>
      <c r="CE840" s="67"/>
      <c r="CF840" s="67"/>
      <c r="CG840" s="67"/>
      <c r="CH840" s="67"/>
      <c r="CI840" s="67"/>
      <c r="CJ840" s="67"/>
      <c r="CK840" s="67"/>
      <c r="CL840" s="67"/>
      <c r="CM840" s="67"/>
      <c r="CN840" s="67"/>
      <c r="CO840" s="67"/>
      <c r="CP840" s="67"/>
      <c r="CQ840" s="67"/>
      <c r="CR840" s="67"/>
      <c r="CS840" s="67"/>
      <c r="CT840" s="67"/>
      <c r="CU840" s="67"/>
      <c r="CV840" s="67"/>
      <c r="CW840" s="67"/>
      <c r="CX840" s="67"/>
      <c r="CY840" s="67"/>
      <c r="CZ840" s="67"/>
      <c r="DA840" s="67"/>
      <c r="DB840" s="67"/>
      <c r="DC840" s="67"/>
      <c r="DD840" s="67"/>
      <c r="DE840" s="67"/>
      <c r="DF840" s="67"/>
      <c r="DG840" s="67"/>
      <c r="DH840" s="67"/>
      <c r="DI840" s="67"/>
      <c r="DJ840" s="67"/>
      <c r="DK840" s="67"/>
      <c r="DL840" s="67"/>
      <c r="DM840" s="67"/>
      <c r="DN840" s="67"/>
      <c r="DO840" s="67"/>
      <c r="DP840" s="67"/>
      <c r="DQ840" s="67"/>
      <c r="DR840" s="67"/>
      <c r="DS840" s="67"/>
      <c r="DT840" s="67"/>
      <c r="DU840" s="67"/>
      <c r="DV840" s="67"/>
      <c r="DW840" s="67"/>
      <c r="DX840" s="67"/>
      <c r="DY840" s="67"/>
      <c r="DZ840" s="67"/>
      <c r="EA840" s="67"/>
      <c r="EB840" s="67"/>
      <c r="EC840" s="67"/>
      <c r="ED840" s="67"/>
      <c r="EE840" s="67"/>
      <c r="EF840" s="67"/>
      <c r="EG840" s="67"/>
      <c r="EH840" s="67"/>
      <c r="EI840" s="67"/>
      <c r="EJ840" s="67"/>
      <c r="EK840" s="67"/>
      <c r="EL840" s="67"/>
      <c r="EM840" s="67"/>
    </row>
    <row r="841" spans="1:143" ht="12.75">
      <c r="A841" s="167"/>
      <c r="B841" s="8"/>
      <c r="C841" s="8"/>
      <c r="D841" s="16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  <c r="BZ841" s="67"/>
      <c r="CA841" s="67"/>
      <c r="CB841" s="67"/>
      <c r="CC841" s="67"/>
      <c r="CD841" s="67"/>
      <c r="CE841" s="67"/>
      <c r="CF841" s="67"/>
      <c r="CG841" s="67"/>
      <c r="CH841" s="67"/>
      <c r="CI841" s="67"/>
      <c r="CJ841" s="67"/>
      <c r="CK841" s="67"/>
      <c r="CL841" s="67"/>
      <c r="CM841" s="67"/>
      <c r="CN841" s="67"/>
      <c r="CO841" s="67"/>
      <c r="CP841" s="67"/>
      <c r="CQ841" s="67"/>
      <c r="CR841" s="67"/>
      <c r="CS841" s="67"/>
      <c r="CT841" s="67"/>
      <c r="CU841" s="67"/>
      <c r="CV841" s="67"/>
      <c r="CW841" s="67"/>
      <c r="CX841" s="67"/>
      <c r="CY841" s="67"/>
      <c r="CZ841" s="67"/>
      <c r="DA841" s="67"/>
      <c r="DB841" s="67"/>
      <c r="DC841" s="67"/>
      <c r="DD841" s="67"/>
      <c r="DE841" s="67"/>
      <c r="DF841" s="67"/>
      <c r="DG841" s="67"/>
      <c r="DH841" s="67"/>
      <c r="DI841" s="67"/>
      <c r="DJ841" s="67"/>
      <c r="DK841" s="67"/>
      <c r="DL841" s="67"/>
      <c r="DM841" s="67"/>
      <c r="DN841" s="67"/>
      <c r="DO841" s="67"/>
      <c r="DP841" s="67"/>
      <c r="DQ841" s="67"/>
      <c r="DR841" s="67"/>
      <c r="DS841" s="67"/>
      <c r="DT841" s="67"/>
      <c r="DU841" s="67"/>
      <c r="DV841" s="67"/>
      <c r="DW841" s="67"/>
      <c r="DX841" s="67"/>
      <c r="DY841" s="67"/>
      <c r="DZ841" s="67"/>
      <c r="EA841" s="67"/>
      <c r="EB841" s="67"/>
      <c r="EC841" s="67"/>
      <c r="ED841" s="67"/>
      <c r="EE841" s="67"/>
      <c r="EF841" s="67"/>
      <c r="EG841" s="67"/>
      <c r="EH841" s="67"/>
      <c r="EI841" s="67"/>
      <c r="EJ841" s="67"/>
      <c r="EK841" s="67"/>
      <c r="EL841" s="67"/>
      <c r="EM841" s="67"/>
    </row>
    <row r="842" spans="1:143" ht="12.75">
      <c r="A842" s="167"/>
      <c r="B842" s="8"/>
      <c r="C842" s="8"/>
      <c r="D842" s="16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  <c r="CA842" s="67"/>
      <c r="CB842" s="67"/>
      <c r="CC842" s="67"/>
      <c r="CD842" s="67"/>
      <c r="CE842" s="67"/>
      <c r="CF842" s="67"/>
      <c r="CG842" s="67"/>
      <c r="CH842" s="67"/>
      <c r="CI842" s="67"/>
      <c r="CJ842" s="67"/>
      <c r="CK842" s="67"/>
      <c r="CL842" s="67"/>
      <c r="CM842" s="67"/>
      <c r="CN842" s="67"/>
      <c r="CO842" s="67"/>
      <c r="CP842" s="67"/>
      <c r="CQ842" s="67"/>
      <c r="CR842" s="67"/>
      <c r="CS842" s="67"/>
      <c r="CT842" s="67"/>
      <c r="CU842" s="67"/>
      <c r="CV842" s="67"/>
      <c r="CW842" s="67"/>
      <c r="CX842" s="67"/>
      <c r="CY842" s="67"/>
      <c r="CZ842" s="67"/>
      <c r="DA842" s="67"/>
      <c r="DB842" s="67"/>
      <c r="DC842" s="67"/>
      <c r="DD842" s="67"/>
      <c r="DE842" s="67"/>
      <c r="DF842" s="67"/>
      <c r="DG842" s="67"/>
      <c r="DH842" s="67"/>
      <c r="DI842" s="67"/>
      <c r="DJ842" s="67"/>
      <c r="DK842" s="67"/>
      <c r="DL842" s="67"/>
      <c r="DM842" s="67"/>
      <c r="DN842" s="67"/>
      <c r="DO842" s="67"/>
      <c r="DP842" s="67"/>
      <c r="DQ842" s="67"/>
      <c r="DR842" s="67"/>
      <c r="DS842" s="67"/>
      <c r="DT842" s="67"/>
      <c r="DU842" s="67"/>
      <c r="DV842" s="67"/>
      <c r="DW842" s="67"/>
      <c r="DX842" s="67"/>
      <c r="DY842" s="67"/>
      <c r="DZ842" s="67"/>
      <c r="EA842" s="67"/>
      <c r="EB842" s="67"/>
      <c r="EC842" s="67"/>
      <c r="ED842" s="67"/>
      <c r="EE842" s="67"/>
      <c r="EF842" s="67"/>
      <c r="EG842" s="67"/>
      <c r="EH842" s="67"/>
      <c r="EI842" s="67"/>
      <c r="EJ842" s="67"/>
      <c r="EK842" s="67"/>
      <c r="EL842" s="67"/>
      <c r="EM842" s="67"/>
    </row>
    <row r="843" spans="1:143" ht="12.75">
      <c r="A843" s="167"/>
      <c r="B843" s="8"/>
      <c r="C843" s="8"/>
      <c r="D843" s="165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  <c r="BZ843" s="67"/>
      <c r="CA843" s="67"/>
      <c r="CB843" s="67"/>
      <c r="CC843" s="67"/>
      <c r="CD843" s="67"/>
      <c r="CE843" s="67"/>
      <c r="CF843" s="67"/>
      <c r="CG843" s="67"/>
      <c r="CH843" s="67"/>
      <c r="CI843" s="67"/>
      <c r="CJ843" s="67"/>
      <c r="CK843" s="67"/>
      <c r="CL843" s="67"/>
      <c r="CM843" s="67"/>
      <c r="CN843" s="67"/>
      <c r="CO843" s="67"/>
      <c r="CP843" s="67"/>
      <c r="CQ843" s="67"/>
      <c r="CR843" s="67"/>
      <c r="CS843" s="67"/>
      <c r="CT843" s="67"/>
      <c r="CU843" s="67"/>
      <c r="CV843" s="67"/>
      <c r="CW843" s="67"/>
      <c r="CX843" s="67"/>
      <c r="CY843" s="67"/>
      <c r="CZ843" s="67"/>
      <c r="DA843" s="67"/>
      <c r="DB843" s="67"/>
      <c r="DC843" s="67"/>
      <c r="DD843" s="67"/>
      <c r="DE843" s="67"/>
      <c r="DF843" s="67"/>
      <c r="DG843" s="67"/>
      <c r="DH843" s="67"/>
      <c r="DI843" s="67"/>
      <c r="DJ843" s="67"/>
      <c r="DK843" s="67"/>
      <c r="DL843" s="67"/>
      <c r="DM843" s="67"/>
      <c r="DN843" s="67"/>
      <c r="DO843" s="67"/>
      <c r="DP843" s="67"/>
      <c r="DQ843" s="67"/>
      <c r="DR843" s="67"/>
      <c r="DS843" s="67"/>
      <c r="DT843" s="67"/>
      <c r="DU843" s="67"/>
      <c r="DV843" s="67"/>
      <c r="DW843" s="67"/>
      <c r="DX843" s="67"/>
      <c r="DY843" s="67"/>
      <c r="DZ843" s="67"/>
      <c r="EA843" s="67"/>
      <c r="EB843" s="67"/>
      <c r="EC843" s="67"/>
      <c r="ED843" s="67"/>
      <c r="EE843" s="67"/>
      <c r="EF843" s="67"/>
      <c r="EG843" s="67"/>
      <c r="EH843" s="67"/>
      <c r="EI843" s="67"/>
      <c r="EJ843" s="67"/>
      <c r="EK843" s="67"/>
      <c r="EL843" s="67"/>
      <c r="EM843" s="67"/>
    </row>
    <row r="844" spans="1:143" ht="12.75">
      <c r="A844" s="167"/>
      <c r="B844" s="8"/>
      <c r="C844" s="8"/>
      <c r="D844" s="165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  <c r="BZ844" s="67"/>
      <c r="CA844" s="67"/>
      <c r="CB844" s="67"/>
      <c r="CC844" s="67"/>
      <c r="CD844" s="67"/>
      <c r="CE844" s="67"/>
      <c r="CF844" s="67"/>
      <c r="CG844" s="67"/>
      <c r="CH844" s="67"/>
      <c r="CI844" s="67"/>
      <c r="CJ844" s="67"/>
      <c r="CK844" s="67"/>
      <c r="CL844" s="67"/>
      <c r="CM844" s="67"/>
      <c r="CN844" s="67"/>
      <c r="CO844" s="67"/>
      <c r="CP844" s="67"/>
      <c r="CQ844" s="67"/>
      <c r="CR844" s="67"/>
      <c r="CS844" s="67"/>
      <c r="CT844" s="67"/>
      <c r="CU844" s="67"/>
      <c r="CV844" s="67"/>
      <c r="CW844" s="67"/>
      <c r="CX844" s="67"/>
      <c r="CY844" s="67"/>
      <c r="CZ844" s="67"/>
      <c r="DA844" s="67"/>
      <c r="DB844" s="67"/>
      <c r="DC844" s="67"/>
      <c r="DD844" s="67"/>
      <c r="DE844" s="67"/>
      <c r="DF844" s="67"/>
      <c r="DG844" s="67"/>
      <c r="DH844" s="67"/>
      <c r="DI844" s="67"/>
      <c r="DJ844" s="67"/>
      <c r="DK844" s="67"/>
      <c r="DL844" s="67"/>
      <c r="DM844" s="67"/>
      <c r="DN844" s="67"/>
      <c r="DO844" s="67"/>
      <c r="DP844" s="67"/>
      <c r="DQ844" s="67"/>
      <c r="DR844" s="67"/>
      <c r="DS844" s="67"/>
      <c r="DT844" s="67"/>
      <c r="DU844" s="67"/>
      <c r="DV844" s="67"/>
      <c r="DW844" s="67"/>
      <c r="DX844" s="67"/>
      <c r="DY844" s="67"/>
      <c r="DZ844" s="67"/>
      <c r="EA844" s="67"/>
      <c r="EB844" s="67"/>
      <c r="EC844" s="67"/>
      <c r="ED844" s="67"/>
      <c r="EE844" s="67"/>
      <c r="EF844" s="67"/>
      <c r="EG844" s="67"/>
      <c r="EH844" s="67"/>
      <c r="EI844" s="67"/>
      <c r="EJ844" s="67"/>
      <c r="EK844" s="67"/>
      <c r="EL844" s="67"/>
      <c r="EM844" s="67"/>
    </row>
    <row r="845" spans="1:143" ht="12.75">
      <c r="A845" s="167"/>
      <c r="B845" s="8"/>
      <c r="C845" s="8"/>
      <c r="D845" s="165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  <c r="BZ845" s="67"/>
      <c r="CA845" s="67"/>
      <c r="CB845" s="67"/>
      <c r="CC845" s="67"/>
      <c r="CD845" s="67"/>
      <c r="CE845" s="67"/>
      <c r="CF845" s="67"/>
      <c r="CG845" s="67"/>
      <c r="CH845" s="67"/>
      <c r="CI845" s="67"/>
      <c r="CJ845" s="67"/>
      <c r="CK845" s="67"/>
      <c r="CL845" s="67"/>
      <c r="CM845" s="67"/>
      <c r="CN845" s="67"/>
      <c r="CO845" s="67"/>
      <c r="CP845" s="67"/>
      <c r="CQ845" s="67"/>
      <c r="CR845" s="67"/>
      <c r="CS845" s="67"/>
      <c r="CT845" s="67"/>
      <c r="CU845" s="67"/>
      <c r="CV845" s="67"/>
      <c r="CW845" s="67"/>
      <c r="CX845" s="67"/>
      <c r="CY845" s="67"/>
      <c r="CZ845" s="67"/>
      <c r="DA845" s="67"/>
      <c r="DB845" s="67"/>
      <c r="DC845" s="67"/>
      <c r="DD845" s="67"/>
      <c r="DE845" s="67"/>
      <c r="DF845" s="67"/>
      <c r="DG845" s="67"/>
      <c r="DH845" s="67"/>
      <c r="DI845" s="67"/>
      <c r="DJ845" s="67"/>
      <c r="DK845" s="67"/>
      <c r="DL845" s="67"/>
      <c r="DM845" s="67"/>
      <c r="DN845" s="67"/>
      <c r="DO845" s="67"/>
      <c r="DP845" s="67"/>
      <c r="DQ845" s="67"/>
      <c r="DR845" s="67"/>
      <c r="DS845" s="67"/>
      <c r="DT845" s="67"/>
      <c r="DU845" s="67"/>
      <c r="DV845" s="67"/>
      <c r="DW845" s="67"/>
      <c r="DX845" s="67"/>
      <c r="DY845" s="67"/>
      <c r="DZ845" s="67"/>
      <c r="EA845" s="67"/>
      <c r="EB845" s="67"/>
      <c r="EC845" s="67"/>
      <c r="ED845" s="67"/>
      <c r="EE845" s="67"/>
      <c r="EF845" s="67"/>
      <c r="EG845" s="67"/>
      <c r="EH845" s="67"/>
      <c r="EI845" s="67"/>
      <c r="EJ845" s="67"/>
      <c r="EK845" s="67"/>
      <c r="EL845" s="67"/>
      <c r="EM845" s="67"/>
    </row>
    <row r="846" spans="1:143" ht="12.75">
      <c r="A846" s="167"/>
      <c r="B846" s="8"/>
      <c r="C846" s="8"/>
      <c r="D846" s="16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  <c r="CD846" s="67"/>
      <c r="CE846" s="67"/>
      <c r="CF846" s="67"/>
      <c r="CG846" s="67"/>
      <c r="CH846" s="67"/>
      <c r="CI846" s="67"/>
      <c r="CJ846" s="67"/>
      <c r="CK846" s="67"/>
      <c r="CL846" s="67"/>
      <c r="CM846" s="67"/>
      <c r="CN846" s="67"/>
      <c r="CO846" s="67"/>
      <c r="CP846" s="67"/>
      <c r="CQ846" s="67"/>
      <c r="CR846" s="67"/>
      <c r="CS846" s="67"/>
      <c r="CT846" s="67"/>
      <c r="CU846" s="67"/>
      <c r="CV846" s="67"/>
      <c r="CW846" s="67"/>
      <c r="CX846" s="67"/>
      <c r="CY846" s="67"/>
      <c r="CZ846" s="67"/>
      <c r="DA846" s="67"/>
      <c r="DB846" s="67"/>
      <c r="DC846" s="67"/>
      <c r="DD846" s="67"/>
      <c r="DE846" s="67"/>
      <c r="DF846" s="67"/>
      <c r="DG846" s="67"/>
      <c r="DH846" s="67"/>
      <c r="DI846" s="67"/>
      <c r="DJ846" s="67"/>
      <c r="DK846" s="67"/>
      <c r="DL846" s="67"/>
      <c r="DM846" s="67"/>
      <c r="DN846" s="67"/>
      <c r="DO846" s="67"/>
      <c r="DP846" s="67"/>
      <c r="DQ846" s="67"/>
      <c r="DR846" s="67"/>
      <c r="DS846" s="67"/>
      <c r="DT846" s="67"/>
      <c r="DU846" s="67"/>
      <c r="DV846" s="67"/>
      <c r="DW846" s="67"/>
      <c r="DX846" s="67"/>
      <c r="DY846" s="67"/>
      <c r="DZ846" s="67"/>
      <c r="EA846" s="67"/>
      <c r="EB846" s="67"/>
      <c r="EC846" s="67"/>
      <c r="ED846" s="67"/>
      <c r="EE846" s="67"/>
      <c r="EF846" s="67"/>
      <c r="EG846" s="67"/>
      <c r="EH846" s="67"/>
      <c r="EI846" s="67"/>
      <c r="EJ846" s="67"/>
      <c r="EK846" s="67"/>
      <c r="EL846" s="67"/>
      <c r="EM846" s="67"/>
    </row>
    <row r="847" spans="1:143" ht="12.75">
      <c r="A847" s="167"/>
      <c r="B847" s="8"/>
      <c r="C847" s="8"/>
      <c r="D847" s="16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  <c r="BZ847" s="67"/>
      <c r="CA847" s="67"/>
      <c r="CB847" s="67"/>
      <c r="CC847" s="67"/>
      <c r="CD847" s="67"/>
      <c r="CE847" s="67"/>
      <c r="CF847" s="67"/>
      <c r="CG847" s="67"/>
      <c r="CH847" s="67"/>
      <c r="CI847" s="67"/>
      <c r="CJ847" s="67"/>
      <c r="CK847" s="67"/>
      <c r="CL847" s="67"/>
      <c r="CM847" s="67"/>
      <c r="CN847" s="67"/>
      <c r="CO847" s="67"/>
      <c r="CP847" s="67"/>
      <c r="CQ847" s="67"/>
      <c r="CR847" s="67"/>
      <c r="CS847" s="67"/>
      <c r="CT847" s="67"/>
      <c r="CU847" s="67"/>
      <c r="CV847" s="67"/>
      <c r="CW847" s="67"/>
      <c r="CX847" s="67"/>
      <c r="CY847" s="67"/>
      <c r="CZ847" s="67"/>
      <c r="DA847" s="67"/>
      <c r="DB847" s="67"/>
      <c r="DC847" s="67"/>
      <c r="DD847" s="67"/>
      <c r="DE847" s="67"/>
      <c r="DF847" s="67"/>
      <c r="DG847" s="67"/>
      <c r="DH847" s="67"/>
      <c r="DI847" s="67"/>
      <c r="DJ847" s="67"/>
      <c r="DK847" s="67"/>
      <c r="DL847" s="67"/>
      <c r="DM847" s="67"/>
      <c r="DN847" s="67"/>
      <c r="DO847" s="67"/>
      <c r="DP847" s="67"/>
      <c r="DQ847" s="67"/>
      <c r="DR847" s="67"/>
      <c r="DS847" s="67"/>
      <c r="DT847" s="67"/>
      <c r="DU847" s="67"/>
      <c r="DV847" s="67"/>
      <c r="DW847" s="67"/>
      <c r="DX847" s="67"/>
      <c r="DY847" s="67"/>
      <c r="DZ847" s="67"/>
      <c r="EA847" s="67"/>
      <c r="EB847" s="67"/>
      <c r="EC847" s="67"/>
      <c r="ED847" s="67"/>
      <c r="EE847" s="67"/>
      <c r="EF847" s="67"/>
      <c r="EG847" s="67"/>
      <c r="EH847" s="67"/>
      <c r="EI847" s="67"/>
      <c r="EJ847" s="67"/>
      <c r="EK847" s="67"/>
      <c r="EL847" s="67"/>
      <c r="EM847" s="67"/>
    </row>
    <row r="848" spans="1:143" ht="12.75">
      <c r="A848" s="167"/>
      <c r="B848" s="8"/>
      <c r="C848" s="8"/>
      <c r="D848" s="165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  <c r="CA848" s="67"/>
      <c r="CB848" s="67"/>
      <c r="CC848" s="67"/>
      <c r="CD848" s="67"/>
      <c r="CE848" s="67"/>
      <c r="CF848" s="67"/>
      <c r="CG848" s="67"/>
      <c r="CH848" s="67"/>
      <c r="CI848" s="67"/>
      <c r="CJ848" s="67"/>
      <c r="CK848" s="67"/>
      <c r="CL848" s="67"/>
      <c r="CM848" s="67"/>
      <c r="CN848" s="67"/>
      <c r="CO848" s="67"/>
      <c r="CP848" s="67"/>
      <c r="CQ848" s="67"/>
      <c r="CR848" s="67"/>
      <c r="CS848" s="67"/>
      <c r="CT848" s="67"/>
      <c r="CU848" s="67"/>
      <c r="CV848" s="67"/>
      <c r="CW848" s="67"/>
      <c r="CX848" s="67"/>
      <c r="CY848" s="67"/>
      <c r="CZ848" s="67"/>
      <c r="DA848" s="67"/>
      <c r="DB848" s="67"/>
      <c r="DC848" s="67"/>
      <c r="DD848" s="67"/>
      <c r="DE848" s="67"/>
      <c r="DF848" s="67"/>
      <c r="DG848" s="67"/>
      <c r="DH848" s="67"/>
      <c r="DI848" s="67"/>
      <c r="DJ848" s="67"/>
      <c r="DK848" s="67"/>
      <c r="DL848" s="67"/>
      <c r="DM848" s="67"/>
      <c r="DN848" s="67"/>
      <c r="DO848" s="67"/>
      <c r="DP848" s="67"/>
      <c r="DQ848" s="67"/>
      <c r="DR848" s="67"/>
      <c r="DS848" s="67"/>
      <c r="DT848" s="67"/>
      <c r="DU848" s="67"/>
      <c r="DV848" s="67"/>
      <c r="DW848" s="67"/>
      <c r="DX848" s="67"/>
      <c r="DY848" s="67"/>
      <c r="DZ848" s="67"/>
      <c r="EA848" s="67"/>
      <c r="EB848" s="67"/>
      <c r="EC848" s="67"/>
      <c r="ED848" s="67"/>
      <c r="EE848" s="67"/>
      <c r="EF848" s="67"/>
      <c r="EG848" s="67"/>
      <c r="EH848" s="67"/>
      <c r="EI848" s="67"/>
      <c r="EJ848" s="67"/>
      <c r="EK848" s="67"/>
      <c r="EL848" s="67"/>
      <c r="EM848" s="67"/>
    </row>
    <row r="849" spans="1:143" ht="12.75">
      <c r="A849" s="167"/>
      <c r="B849" s="8"/>
      <c r="C849" s="8"/>
      <c r="D849" s="165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  <c r="BZ849" s="67"/>
      <c r="CA849" s="67"/>
      <c r="CB849" s="67"/>
      <c r="CC849" s="67"/>
      <c r="CD849" s="67"/>
      <c r="CE849" s="67"/>
      <c r="CF849" s="67"/>
      <c r="CG849" s="67"/>
      <c r="CH849" s="67"/>
      <c r="CI849" s="67"/>
      <c r="CJ849" s="67"/>
      <c r="CK849" s="67"/>
      <c r="CL849" s="67"/>
      <c r="CM849" s="67"/>
      <c r="CN849" s="67"/>
      <c r="CO849" s="67"/>
      <c r="CP849" s="67"/>
      <c r="CQ849" s="67"/>
      <c r="CR849" s="67"/>
      <c r="CS849" s="67"/>
      <c r="CT849" s="67"/>
      <c r="CU849" s="67"/>
      <c r="CV849" s="67"/>
      <c r="CW849" s="67"/>
      <c r="CX849" s="67"/>
      <c r="CY849" s="67"/>
      <c r="CZ849" s="67"/>
      <c r="DA849" s="67"/>
      <c r="DB849" s="67"/>
      <c r="DC849" s="67"/>
      <c r="DD849" s="67"/>
      <c r="DE849" s="67"/>
      <c r="DF849" s="67"/>
      <c r="DG849" s="67"/>
      <c r="DH849" s="67"/>
      <c r="DI849" s="67"/>
      <c r="DJ849" s="67"/>
      <c r="DK849" s="67"/>
      <c r="DL849" s="67"/>
      <c r="DM849" s="67"/>
      <c r="DN849" s="67"/>
      <c r="DO849" s="67"/>
      <c r="DP849" s="67"/>
      <c r="DQ849" s="67"/>
      <c r="DR849" s="67"/>
      <c r="DS849" s="67"/>
      <c r="DT849" s="67"/>
      <c r="DU849" s="67"/>
      <c r="DV849" s="67"/>
      <c r="DW849" s="67"/>
      <c r="DX849" s="67"/>
      <c r="DY849" s="67"/>
      <c r="DZ849" s="67"/>
      <c r="EA849" s="67"/>
      <c r="EB849" s="67"/>
      <c r="EC849" s="67"/>
      <c r="ED849" s="67"/>
      <c r="EE849" s="67"/>
      <c r="EF849" s="67"/>
      <c r="EG849" s="67"/>
      <c r="EH849" s="67"/>
      <c r="EI849" s="67"/>
      <c r="EJ849" s="67"/>
      <c r="EK849" s="67"/>
      <c r="EL849" s="67"/>
      <c r="EM849" s="67"/>
    </row>
    <row r="850" spans="1:143" ht="12.75">
      <c r="A850" s="167"/>
      <c r="B850" s="8"/>
      <c r="C850" s="8"/>
      <c r="D850" s="165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  <c r="BZ850" s="67"/>
      <c r="CA850" s="67"/>
      <c r="CB850" s="67"/>
      <c r="CC850" s="67"/>
      <c r="CD850" s="67"/>
      <c r="CE850" s="67"/>
      <c r="CF850" s="67"/>
      <c r="CG850" s="67"/>
      <c r="CH850" s="67"/>
      <c r="CI850" s="67"/>
      <c r="CJ850" s="67"/>
      <c r="CK850" s="67"/>
      <c r="CL850" s="67"/>
      <c r="CM850" s="67"/>
      <c r="CN850" s="67"/>
      <c r="CO850" s="67"/>
      <c r="CP850" s="67"/>
      <c r="CQ850" s="67"/>
      <c r="CR850" s="67"/>
      <c r="CS850" s="67"/>
      <c r="CT850" s="67"/>
      <c r="CU850" s="67"/>
      <c r="CV850" s="67"/>
      <c r="CW850" s="67"/>
      <c r="CX850" s="67"/>
      <c r="CY850" s="67"/>
      <c r="CZ850" s="67"/>
      <c r="DA850" s="67"/>
      <c r="DB850" s="67"/>
      <c r="DC850" s="67"/>
      <c r="DD850" s="67"/>
      <c r="DE850" s="67"/>
      <c r="DF850" s="67"/>
      <c r="DG850" s="67"/>
      <c r="DH850" s="67"/>
      <c r="DI850" s="67"/>
      <c r="DJ850" s="67"/>
      <c r="DK850" s="67"/>
      <c r="DL850" s="67"/>
      <c r="DM850" s="67"/>
      <c r="DN850" s="67"/>
      <c r="DO850" s="67"/>
      <c r="DP850" s="67"/>
      <c r="DQ850" s="67"/>
      <c r="DR850" s="67"/>
      <c r="DS850" s="67"/>
      <c r="DT850" s="67"/>
      <c r="DU850" s="67"/>
      <c r="DV850" s="67"/>
      <c r="DW850" s="67"/>
      <c r="DX850" s="67"/>
      <c r="DY850" s="67"/>
      <c r="DZ850" s="67"/>
      <c r="EA850" s="67"/>
      <c r="EB850" s="67"/>
      <c r="EC850" s="67"/>
      <c r="ED850" s="67"/>
      <c r="EE850" s="67"/>
      <c r="EF850" s="67"/>
      <c r="EG850" s="67"/>
      <c r="EH850" s="67"/>
      <c r="EI850" s="67"/>
      <c r="EJ850" s="67"/>
      <c r="EK850" s="67"/>
      <c r="EL850" s="67"/>
      <c r="EM850" s="67"/>
    </row>
    <row r="851" spans="1:143" ht="12.75">
      <c r="A851" s="167"/>
      <c r="B851" s="8"/>
      <c r="C851" s="8"/>
      <c r="D851" s="165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  <c r="BZ851" s="67"/>
      <c r="CA851" s="67"/>
      <c r="CB851" s="67"/>
      <c r="CC851" s="67"/>
      <c r="CD851" s="67"/>
      <c r="CE851" s="67"/>
      <c r="CF851" s="67"/>
      <c r="CG851" s="67"/>
      <c r="CH851" s="67"/>
      <c r="CI851" s="67"/>
      <c r="CJ851" s="67"/>
      <c r="CK851" s="67"/>
      <c r="CL851" s="67"/>
      <c r="CM851" s="67"/>
      <c r="CN851" s="67"/>
      <c r="CO851" s="67"/>
      <c r="CP851" s="67"/>
      <c r="CQ851" s="67"/>
      <c r="CR851" s="67"/>
      <c r="CS851" s="67"/>
      <c r="CT851" s="67"/>
      <c r="CU851" s="67"/>
      <c r="CV851" s="67"/>
      <c r="CW851" s="67"/>
      <c r="CX851" s="67"/>
      <c r="CY851" s="67"/>
      <c r="CZ851" s="67"/>
      <c r="DA851" s="67"/>
      <c r="DB851" s="67"/>
      <c r="DC851" s="67"/>
      <c r="DD851" s="67"/>
      <c r="DE851" s="67"/>
      <c r="DF851" s="67"/>
      <c r="DG851" s="67"/>
      <c r="DH851" s="67"/>
      <c r="DI851" s="67"/>
      <c r="DJ851" s="67"/>
      <c r="DK851" s="67"/>
      <c r="DL851" s="67"/>
      <c r="DM851" s="67"/>
      <c r="DN851" s="67"/>
      <c r="DO851" s="67"/>
      <c r="DP851" s="67"/>
      <c r="DQ851" s="67"/>
      <c r="DR851" s="67"/>
      <c r="DS851" s="67"/>
      <c r="DT851" s="67"/>
      <c r="DU851" s="67"/>
      <c r="DV851" s="67"/>
      <c r="DW851" s="67"/>
      <c r="DX851" s="67"/>
      <c r="DY851" s="67"/>
      <c r="DZ851" s="67"/>
      <c r="EA851" s="67"/>
      <c r="EB851" s="67"/>
      <c r="EC851" s="67"/>
      <c r="ED851" s="67"/>
      <c r="EE851" s="67"/>
      <c r="EF851" s="67"/>
      <c r="EG851" s="67"/>
      <c r="EH851" s="67"/>
      <c r="EI851" s="67"/>
      <c r="EJ851" s="67"/>
      <c r="EK851" s="67"/>
      <c r="EL851" s="67"/>
      <c r="EM851" s="67"/>
    </row>
    <row r="852" spans="1:143" ht="12.75">
      <c r="A852" s="167"/>
      <c r="B852" s="8"/>
      <c r="C852" s="8"/>
      <c r="D852" s="165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  <c r="CA852" s="67"/>
      <c r="CB852" s="67"/>
      <c r="CC852" s="67"/>
      <c r="CD852" s="67"/>
      <c r="CE852" s="67"/>
      <c r="CF852" s="67"/>
      <c r="CG852" s="67"/>
      <c r="CH852" s="67"/>
      <c r="CI852" s="67"/>
      <c r="CJ852" s="67"/>
      <c r="CK852" s="67"/>
      <c r="CL852" s="67"/>
      <c r="CM852" s="67"/>
      <c r="CN852" s="67"/>
      <c r="CO852" s="67"/>
      <c r="CP852" s="67"/>
      <c r="CQ852" s="67"/>
      <c r="CR852" s="67"/>
      <c r="CS852" s="67"/>
      <c r="CT852" s="67"/>
      <c r="CU852" s="67"/>
      <c r="CV852" s="67"/>
      <c r="CW852" s="67"/>
      <c r="CX852" s="67"/>
      <c r="CY852" s="67"/>
      <c r="CZ852" s="67"/>
      <c r="DA852" s="67"/>
      <c r="DB852" s="67"/>
      <c r="DC852" s="67"/>
      <c r="DD852" s="67"/>
      <c r="DE852" s="67"/>
      <c r="DF852" s="67"/>
      <c r="DG852" s="67"/>
      <c r="DH852" s="67"/>
      <c r="DI852" s="67"/>
      <c r="DJ852" s="67"/>
      <c r="DK852" s="67"/>
      <c r="DL852" s="67"/>
      <c r="DM852" s="67"/>
      <c r="DN852" s="67"/>
      <c r="DO852" s="67"/>
      <c r="DP852" s="67"/>
      <c r="DQ852" s="67"/>
      <c r="DR852" s="67"/>
      <c r="DS852" s="67"/>
      <c r="DT852" s="67"/>
      <c r="DU852" s="67"/>
      <c r="DV852" s="67"/>
      <c r="DW852" s="67"/>
      <c r="DX852" s="67"/>
      <c r="DY852" s="67"/>
      <c r="DZ852" s="67"/>
      <c r="EA852" s="67"/>
      <c r="EB852" s="67"/>
      <c r="EC852" s="67"/>
      <c r="ED852" s="67"/>
      <c r="EE852" s="67"/>
      <c r="EF852" s="67"/>
      <c r="EG852" s="67"/>
      <c r="EH852" s="67"/>
      <c r="EI852" s="67"/>
      <c r="EJ852" s="67"/>
      <c r="EK852" s="67"/>
      <c r="EL852" s="67"/>
      <c r="EM852" s="67"/>
    </row>
    <row r="853" spans="1:143" ht="12.75">
      <c r="A853" s="167"/>
      <c r="B853" s="8"/>
      <c r="C853" s="8"/>
      <c r="D853" s="165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  <c r="BZ853" s="67"/>
      <c r="CA853" s="67"/>
      <c r="CB853" s="67"/>
      <c r="CC853" s="67"/>
      <c r="CD853" s="67"/>
      <c r="CE853" s="67"/>
      <c r="CF853" s="67"/>
      <c r="CG853" s="67"/>
      <c r="CH853" s="67"/>
      <c r="CI853" s="67"/>
      <c r="CJ853" s="67"/>
      <c r="CK853" s="67"/>
      <c r="CL853" s="67"/>
      <c r="CM853" s="67"/>
      <c r="CN853" s="67"/>
      <c r="CO853" s="67"/>
      <c r="CP853" s="67"/>
      <c r="CQ853" s="67"/>
      <c r="CR853" s="67"/>
      <c r="CS853" s="67"/>
      <c r="CT853" s="67"/>
      <c r="CU853" s="67"/>
      <c r="CV853" s="67"/>
      <c r="CW853" s="67"/>
      <c r="CX853" s="67"/>
      <c r="CY853" s="67"/>
      <c r="CZ853" s="67"/>
      <c r="DA853" s="67"/>
      <c r="DB853" s="67"/>
      <c r="DC853" s="67"/>
      <c r="DD853" s="67"/>
      <c r="DE853" s="67"/>
      <c r="DF853" s="67"/>
      <c r="DG853" s="67"/>
      <c r="DH853" s="67"/>
      <c r="DI853" s="67"/>
      <c r="DJ853" s="67"/>
      <c r="DK853" s="67"/>
      <c r="DL853" s="67"/>
      <c r="DM853" s="67"/>
      <c r="DN853" s="67"/>
      <c r="DO853" s="67"/>
      <c r="DP853" s="67"/>
      <c r="DQ853" s="67"/>
      <c r="DR853" s="67"/>
      <c r="DS853" s="67"/>
      <c r="DT853" s="67"/>
      <c r="DU853" s="67"/>
      <c r="DV853" s="67"/>
      <c r="DW853" s="67"/>
      <c r="DX853" s="67"/>
      <c r="DY853" s="67"/>
      <c r="DZ853" s="67"/>
      <c r="EA853" s="67"/>
      <c r="EB853" s="67"/>
      <c r="EC853" s="67"/>
      <c r="ED853" s="67"/>
      <c r="EE853" s="67"/>
      <c r="EF853" s="67"/>
      <c r="EG853" s="67"/>
      <c r="EH853" s="67"/>
      <c r="EI853" s="67"/>
      <c r="EJ853" s="67"/>
      <c r="EK853" s="67"/>
      <c r="EL853" s="67"/>
      <c r="EM853" s="67"/>
    </row>
    <row r="854" spans="1:143" ht="12.75">
      <c r="A854" s="167"/>
      <c r="B854" s="8"/>
      <c r="C854" s="8"/>
      <c r="D854" s="165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  <c r="BZ854" s="67"/>
      <c r="CA854" s="67"/>
      <c r="CB854" s="67"/>
      <c r="CC854" s="67"/>
      <c r="CD854" s="67"/>
      <c r="CE854" s="67"/>
      <c r="CF854" s="67"/>
      <c r="CG854" s="67"/>
      <c r="CH854" s="67"/>
      <c r="CI854" s="67"/>
      <c r="CJ854" s="67"/>
      <c r="CK854" s="67"/>
      <c r="CL854" s="67"/>
      <c r="CM854" s="67"/>
      <c r="CN854" s="67"/>
      <c r="CO854" s="67"/>
      <c r="CP854" s="67"/>
      <c r="CQ854" s="67"/>
      <c r="CR854" s="67"/>
      <c r="CS854" s="67"/>
      <c r="CT854" s="67"/>
      <c r="CU854" s="67"/>
      <c r="CV854" s="67"/>
      <c r="CW854" s="67"/>
      <c r="CX854" s="67"/>
      <c r="CY854" s="67"/>
      <c r="CZ854" s="67"/>
      <c r="DA854" s="67"/>
      <c r="DB854" s="67"/>
      <c r="DC854" s="67"/>
      <c r="DD854" s="67"/>
      <c r="DE854" s="67"/>
      <c r="DF854" s="67"/>
      <c r="DG854" s="67"/>
      <c r="DH854" s="67"/>
      <c r="DI854" s="67"/>
      <c r="DJ854" s="67"/>
      <c r="DK854" s="67"/>
      <c r="DL854" s="67"/>
      <c r="DM854" s="67"/>
      <c r="DN854" s="67"/>
      <c r="DO854" s="67"/>
      <c r="DP854" s="67"/>
      <c r="DQ854" s="67"/>
      <c r="DR854" s="67"/>
      <c r="DS854" s="67"/>
      <c r="DT854" s="67"/>
      <c r="DU854" s="67"/>
      <c r="DV854" s="67"/>
      <c r="DW854" s="67"/>
      <c r="DX854" s="67"/>
      <c r="DY854" s="67"/>
      <c r="DZ854" s="67"/>
      <c r="EA854" s="67"/>
      <c r="EB854" s="67"/>
      <c r="EC854" s="67"/>
      <c r="ED854" s="67"/>
      <c r="EE854" s="67"/>
      <c r="EF854" s="67"/>
      <c r="EG854" s="67"/>
      <c r="EH854" s="67"/>
      <c r="EI854" s="67"/>
      <c r="EJ854" s="67"/>
      <c r="EK854" s="67"/>
      <c r="EL854" s="67"/>
      <c r="EM854" s="67"/>
    </row>
    <row r="855" spans="1:143" ht="12.75">
      <c r="A855" s="167"/>
      <c r="B855" s="8"/>
      <c r="C855" s="8"/>
      <c r="D855" s="16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  <c r="BZ855" s="67"/>
      <c r="CA855" s="67"/>
      <c r="CB855" s="67"/>
      <c r="CC855" s="67"/>
      <c r="CD855" s="67"/>
      <c r="CE855" s="67"/>
      <c r="CF855" s="67"/>
      <c r="CG855" s="67"/>
      <c r="CH855" s="67"/>
      <c r="CI855" s="67"/>
      <c r="CJ855" s="67"/>
      <c r="CK855" s="67"/>
      <c r="CL855" s="67"/>
      <c r="CM855" s="67"/>
      <c r="CN855" s="67"/>
      <c r="CO855" s="67"/>
      <c r="CP855" s="67"/>
      <c r="CQ855" s="67"/>
      <c r="CR855" s="67"/>
      <c r="CS855" s="67"/>
      <c r="CT855" s="67"/>
      <c r="CU855" s="67"/>
      <c r="CV855" s="67"/>
      <c r="CW855" s="67"/>
      <c r="CX855" s="67"/>
      <c r="CY855" s="67"/>
      <c r="CZ855" s="67"/>
      <c r="DA855" s="67"/>
      <c r="DB855" s="67"/>
      <c r="DC855" s="67"/>
      <c r="DD855" s="67"/>
      <c r="DE855" s="67"/>
      <c r="DF855" s="67"/>
      <c r="DG855" s="67"/>
      <c r="DH855" s="67"/>
      <c r="DI855" s="67"/>
      <c r="DJ855" s="67"/>
      <c r="DK855" s="67"/>
      <c r="DL855" s="67"/>
      <c r="DM855" s="67"/>
      <c r="DN855" s="67"/>
      <c r="DO855" s="67"/>
      <c r="DP855" s="67"/>
      <c r="DQ855" s="67"/>
      <c r="DR855" s="67"/>
      <c r="DS855" s="67"/>
      <c r="DT855" s="67"/>
      <c r="DU855" s="67"/>
      <c r="DV855" s="67"/>
      <c r="DW855" s="67"/>
      <c r="DX855" s="67"/>
      <c r="DY855" s="67"/>
      <c r="DZ855" s="67"/>
      <c r="EA855" s="67"/>
      <c r="EB855" s="67"/>
      <c r="EC855" s="67"/>
      <c r="ED855" s="67"/>
      <c r="EE855" s="67"/>
      <c r="EF855" s="67"/>
      <c r="EG855" s="67"/>
      <c r="EH855" s="67"/>
      <c r="EI855" s="67"/>
      <c r="EJ855" s="67"/>
      <c r="EK855" s="67"/>
      <c r="EL855" s="67"/>
      <c r="EM855" s="67"/>
    </row>
    <row r="856" spans="1:143" ht="12.75">
      <c r="A856" s="167"/>
      <c r="B856" s="8"/>
      <c r="C856" s="8"/>
      <c r="D856" s="165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  <c r="BZ856" s="67"/>
      <c r="CA856" s="67"/>
      <c r="CB856" s="67"/>
      <c r="CC856" s="67"/>
      <c r="CD856" s="67"/>
      <c r="CE856" s="67"/>
      <c r="CF856" s="67"/>
      <c r="CG856" s="67"/>
      <c r="CH856" s="67"/>
      <c r="CI856" s="67"/>
      <c r="CJ856" s="67"/>
      <c r="CK856" s="67"/>
      <c r="CL856" s="67"/>
      <c r="CM856" s="67"/>
      <c r="CN856" s="67"/>
      <c r="CO856" s="67"/>
      <c r="CP856" s="67"/>
      <c r="CQ856" s="67"/>
      <c r="CR856" s="67"/>
      <c r="CS856" s="67"/>
      <c r="CT856" s="67"/>
      <c r="CU856" s="67"/>
      <c r="CV856" s="67"/>
      <c r="CW856" s="67"/>
      <c r="CX856" s="67"/>
      <c r="CY856" s="67"/>
      <c r="CZ856" s="67"/>
      <c r="DA856" s="67"/>
      <c r="DB856" s="67"/>
      <c r="DC856" s="67"/>
      <c r="DD856" s="67"/>
      <c r="DE856" s="67"/>
      <c r="DF856" s="67"/>
      <c r="DG856" s="67"/>
      <c r="DH856" s="67"/>
      <c r="DI856" s="67"/>
      <c r="DJ856" s="67"/>
      <c r="DK856" s="67"/>
      <c r="DL856" s="67"/>
      <c r="DM856" s="67"/>
      <c r="DN856" s="67"/>
      <c r="DO856" s="67"/>
      <c r="DP856" s="67"/>
      <c r="DQ856" s="67"/>
      <c r="DR856" s="67"/>
      <c r="DS856" s="67"/>
      <c r="DT856" s="67"/>
      <c r="DU856" s="67"/>
      <c r="DV856" s="67"/>
      <c r="DW856" s="67"/>
      <c r="DX856" s="67"/>
      <c r="DY856" s="67"/>
      <c r="DZ856" s="67"/>
      <c r="EA856" s="67"/>
      <c r="EB856" s="67"/>
      <c r="EC856" s="67"/>
      <c r="ED856" s="67"/>
      <c r="EE856" s="67"/>
      <c r="EF856" s="67"/>
      <c r="EG856" s="67"/>
      <c r="EH856" s="67"/>
      <c r="EI856" s="67"/>
      <c r="EJ856" s="67"/>
      <c r="EK856" s="67"/>
      <c r="EL856" s="67"/>
      <c r="EM856" s="67"/>
    </row>
    <row r="857" spans="1:143" ht="12.75">
      <c r="A857" s="167"/>
      <c r="B857" s="8"/>
      <c r="C857" s="8"/>
      <c r="D857" s="165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  <c r="BZ857" s="67"/>
      <c r="CA857" s="67"/>
      <c r="CB857" s="67"/>
      <c r="CC857" s="67"/>
      <c r="CD857" s="67"/>
      <c r="CE857" s="67"/>
      <c r="CF857" s="67"/>
      <c r="CG857" s="67"/>
      <c r="CH857" s="67"/>
      <c r="CI857" s="67"/>
      <c r="CJ857" s="67"/>
      <c r="CK857" s="67"/>
      <c r="CL857" s="67"/>
      <c r="CM857" s="67"/>
      <c r="CN857" s="67"/>
      <c r="CO857" s="67"/>
      <c r="CP857" s="67"/>
      <c r="CQ857" s="67"/>
      <c r="CR857" s="67"/>
      <c r="CS857" s="67"/>
      <c r="CT857" s="67"/>
      <c r="CU857" s="67"/>
      <c r="CV857" s="67"/>
      <c r="CW857" s="67"/>
      <c r="CX857" s="67"/>
      <c r="CY857" s="67"/>
      <c r="CZ857" s="67"/>
      <c r="DA857" s="67"/>
      <c r="DB857" s="67"/>
      <c r="DC857" s="67"/>
      <c r="DD857" s="67"/>
      <c r="DE857" s="67"/>
      <c r="DF857" s="67"/>
      <c r="DG857" s="67"/>
      <c r="DH857" s="67"/>
      <c r="DI857" s="67"/>
      <c r="DJ857" s="67"/>
      <c r="DK857" s="67"/>
      <c r="DL857" s="67"/>
      <c r="DM857" s="67"/>
      <c r="DN857" s="67"/>
      <c r="DO857" s="67"/>
      <c r="DP857" s="67"/>
      <c r="DQ857" s="67"/>
      <c r="DR857" s="67"/>
      <c r="DS857" s="67"/>
      <c r="DT857" s="67"/>
      <c r="DU857" s="67"/>
      <c r="DV857" s="67"/>
      <c r="DW857" s="67"/>
      <c r="DX857" s="67"/>
      <c r="DY857" s="67"/>
      <c r="DZ857" s="67"/>
      <c r="EA857" s="67"/>
      <c r="EB857" s="67"/>
      <c r="EC857" s="67"/>
      <c r="ED857" s="67"/>
      <c r="EE857" s="67"/>
      <c r="EF857" s="67"/>
      <c r="EG857" s="67"/>
      <c r="EH857" s="67"/>
      <c r="EI857" s="67"/>
      <c r="EJ857" s="67"/>
      <c r="EK857" s="67"/>
      <c r="EL857" s="67"/>
      <c r="EM857" s="67"/>
    </row>
    <row r="858" spans="1:143" ht="12.75">
      <c r="A858" s="167"/>
      <c r="B858" s="8"/>
      <c r="C858" s="8"/>
      <c r="D858" s="165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  <c r="BZ858" s="67"/>
      <c r="CA858" s="67"/>
      <c r="CB858" s="67"/>
      <c r="CC858" s="67"/>
      <c r="CD858" s="67"/>
      <c r="CE858" s="67"/>
      <c r="CF858" s="67"/>
      <c r="CG858" s="67"/>
      <c r="CH858" s="67"/>
      <c r="CI858" s="67"/>
      <c r="CJ858" s="67"/>
      <c r="CK858" s="67"/>
      <c r="CL858" s="67"/>
      <c r="CM858" s="67"/>
      <c r="CN858" s="67"/>
      <c r="CO858" s="67"/>
      <c r="CP858" s="67"/>
      <c r="CQ858" s="67"/>
      <c r="CR858" s="67"/>
      <c r="CS858" s="67"/>
      <c r="CT858" s="67"/>
      <c r="CU858" s="67"/>
      <c r="CV858" s="67"/>
      <c r="CW858" s="67"/>
      <c r="CX858" s="67"/>
      <c r="CY858" s="67"/>
      <c r="CZ858" s="67"/>
      <c r="DA858" s="67"/>
      <c r="DB858" s="67"/>
      <c r="DC858" s="67"/>
      <c r="DD858" s="67"/>
      <c r="DE858" s="67"/>
      <c r="DF858" s="67"/>
      <c r="DG858" s="67"/>
      <c r="DH858" s="67"/>
      <c r="DI858" s="67"/>
      <c r="DJ858" s="67"/>
      <c r="DK858" s="67"/>
      <c r="DL858" s="67"/>
      <c r="DM858" s="67"/>
      <c r="DN858" s="67"/>
      <c r="DO858" s="67"/>
      <c r="DP858" s="67"/>
      <c r="DQ858" s="67"/>
      <c r="DR858" s="67"/>
      <c r="DS858" s="67"/>
      <c r="DT858" s="67"/>
      <c r="DU858" s="67"/>
      <c r="DV858" s="67"/>
      <c r="DW858" s="67"/>
      <c r="DX858" s="67"/>
      <c r="DY858" s="67"/>
      <c r="DZ858" s="67"/>
      <c r="EA858" s="67"/>
      <c r="EB858" s="67"/>
      <c r="EC858" s="67"/>
      <c r="ED858" s="67"/>
      <c r="EE858" s="67"/>
      <c r="EF858" s="67"/>
      <c r="EG858" s="67"/>
      <c r="EH858" s="67"/>
      <c r="EI858" s="67"/>
      <c r="EJ858" s="67"/>
      <c r="EK858" s="67"/>
      <c r="EL858" s="67"/>
      <c r="EM858" s="67"/>
    </row>
  </sheetData>
  <autoFilter ref="A2:U724"/>
  <mergeCells count="27">
    <mergeCell ref="A5:D5"/>
    <mergeCell ref="A13:D13"/>
    <mergeCell ref="A21:D21"/>
    <mergeCell ref="A702:D702"/>
    <mergeCell ref="A287:D287"/>
    <mergeCell ref="A608:D608"/>
    <mergeCell ref="A518:D518"/>
    <mergeCell ref="A507:D507"/>
    <mergeCell ref="A500:D500"/>
    <mergeCell ref="A504:D504"/>
    <mergeCell ref="A724:D724"/>
    <mergeCell ref="A188:D188"/>
    <mergeCell ref="A198:D198"/>
    <mergeCell ref="A621:D621"/>
    <mergeCell ref="A654:D654"/>
    <mergeCell ref="A686:D686"/>
    <mergeCell ref="A691:D691"/>
    <mergeCell ref="A470:D470"/>
    <mergeCell ref="A292:D292"/>
    <mergeCell ref="A296:D296"/>
    <mergeCell ref="A268:D268"/>
    <mergeCell ref="A179:D179"/>
    <mergeCell ref="A162:D162"/>
    <mergeCell ref="A462:D462"/>
    <mergeCell ref="A425:D425"/>
    <mergeCell ref="A315:D315"/>
    <mergeCell ref="A307:D307"/>
  </mergeCells>
  <printOptions/>
  <pageMargins left="0.7" right="0.36" top="0.59" bottom="0.66" header="0.32" footer="0.33"/>
  <pageSetup horizontalDpi="300" verticalDpi="300" orientation="landscape" paperSize="9" scale="80" r:id="rId1"/>
  <headerFooter alignWithMargins="0">
    <oddFooter>&amp;L100% SOODUSMÄÄRAGA KOMPENSEERITAVAD RAVIMID&amp;C&amp;P/&amp;N&amp;R2004. AASTA
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Kaie Mõtte</dc:creator>
  <cp:keywords/>
  <dc:description/>
  <cp:lastModifiedBy>khk_mari.mathiesen</cp:lastModifiedBy>
  <cp:lastPrinted>2006-02-09T11:12:46Z</cp:lastPrinted>
  <dcterms:created xsi:type="dcterms:W3CDTF">2006-01-24T08:45:31Z</dcterms:created>
  <dcterms:modified xsi:type="dcterms:W3CDTF">2006-02-09T11:12:51Z</dcterms:modified>
  <cp:category/>
  <cp:version/>
  <cp:contentType/>
  <cp:contentStatus/>
</cp:coreProperties>
</file>